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3250" windowHeight="10815"/>
  </bookViews>
  <sheets>
    <sheet name="ŞABLON - 1" sheetId="1" r:id="rId1"/>
    <sheet name="ŞABLON - 2" sheetId="2" r:id="rId2"/>
  </sheets>
  <calcPr calcId="145621"/>
</workbook>
</file>

<file path=xl/calcChain.xml><?xml version="1.0" encoding="utf-8"?>
<calcChain xmlns="http://schemas.openxmlformats.org/spreadsheetml/2006/main">
  <c r="AI31" i="1" l="1"/>
  <c r="AJ31" i="1"/>
  <c r="AJ32" i="1"/>
  <c r="E35" i="2" l="1"/>
  <c r="G35" i="2" s="1"/>
  <c r="C36" i="2"/>
  <c r="C37" i="2"/>
  <c r="G34" i="2"/>
  <c r="B6" i="2"/>
  <c r="D37" i="2" l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D33" i="1"/>
  <c r="D71" i="1"/>
  <c r="AK1" i="1" s="1"/>
  <c r="E31" i="1" l="1"/>
  <c r="D70" i="1"/>
  <c r="AJ1" i="1" s="1"/>
  <c r="E36" i="2" l="1"/>
  <c r="E37" i="2"/>
  <c r="D69" i="1"/>
  <c r="C34" i="2" l="1"/>
  <c r="E34" i="2" s="1"/>
  <c r="C33" i="2"/>
  <c r="E33" i="2" s="1"/>
  <c r="E32" i="2"/>
  <c r="C31" i="2"/>
  <c r="E31" i="2" s="1"/>
  <c r="C30" i="2"/>
  <c r="E30" i="2" s="1"/>
  <c r="C29" i="2"/>
  <c r="E29" i="2" s="1"/>
  <c r="C28" i="2"/>
  <c r="E28" i="2" s="1"/>
  <c r="C27" i="2"/>
  <c r="E27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E6" i="2"/>
  <c r="C6" i="2"/>
  <c r="C5" i="2"/>
  <c r="E5" i="2" s="1"/>
  <c r="C4" i="2"/>
  <c r="E4" i="2" s="1"/>
  <c r="C3" i="2"/>
  <c r="E3" i="2" s="1"/>
  <c r="E2" i="2"/>
  <c r="G2" i="2" s="1"/>
  <c r="D68" i="1"/>
  <c r="AH1" i="1" s="1"/>
  <c r="D67" i="1"/>
  <c r="D66" i="1"/>
  <c r="AF1" i="1" s="1"/>
  <c r="D65" i="1"/>
  <c r="AE1" i="1" s="1"/>
  <c r="D64" i="1"/>
  <c r="AD1" i="1" s="1"/>
  <c r="D63" i="1"/>
  <c r="AC1" i="1" s="1"/>
  <c r="D62" i="1"/>
  <c r="AB1" i="1" s="1"/>
  <c r="D61" i="1"/>
  <c r="D60" i="1"/>
  <c r="Z1" i="1" s="1"/>
  <c r="D59" i="1"/>
  <c r="Y1" i="1" s="1"/>
  <c r="D58" i="1"/>
  <c r="X1" i="1" s="1"/>
  <c r="D57" i="1"/>
  <c r="D56" i="1"/>
  <c r="V1" i="1" s="1"/>
  <c r="D55" i="1"/>
  <c r="U1" i="1" s="1"/>
  <c r="D54" i="1"/>
  <c r="T1" i="1" s="1"/>
  <c r="D53" i="1"/>
  <c r="D52" i="1"/>
  <c r="R1" i="1" s="1"/>
  <c r="D51" i="1"/>
  <c r="D50" i="1"/>
  <c r="P1" i="1" s="1"/>
  <c r="D49" i="1"/>
  <c r="D48" i="1"/>
  <c r="N1" i="1" s="1"/>
  <c r="D47" i="1"/>
  <c r="M1" i="1" s="1"/>
  <c r="D46" i="1"/>
  <c r="L1" i="1" s="1"/>
  <c r="D45" i="1"/>
  <c r="D44" i="1"/>
  <c r="J1" i="1" s="1"/>
  <c r="D43" i="1"/>
  <c r="D42" i="1"/>
  <c r="H1" i="1" s="1"/>
  <c r="D41" i="1"/>
  <c r="G1" i="1" s="1"/>
  <c r="F34" i="1"/>
  <c r="C30" i="1"/>
  <c r="E30" i="1" s="1"/>
  <c r="C29" i="1"/>
  <c r="E29" i="1" s="1"/>
  <c r="C28" i="1"/>
  <c r="E28" i="1" s="1"/>
  <c r="C27" i="1"/>
  <c r="E27" i="1" s="1"/>
  <c r="C26" i="1"/>
  <c r="E26" i="1" s="1"/>
  <c r="C25" i="1"/>
  <c r="E25" i="1" s="1"/>
  <c r="C24" i="1"/>
  <c r="E24" i="1" s="1"/>
  <c r="C23" i="1"/>
  <c r="E23" i="1" s="1"/>
  <c r="C22" i="1"/>
  <c r="E22" i="1" s="1"/>
  <c r="C21" i="1"/>
  <c r="E21" i="1" s="1"/>
  <c r="E20" i="1"/>
  <c r="C20" i="1"/>
  <c r="C19" i="1"/>
  <c r="E19" i="1" s="1"/>
  <c r="C18" i="1"/>
  <c r="E18" i="1" s="1"/>
  <c r="C17" i="1"/>
  <c r="E17" i="1" s="1"/>
  <c r="C16" i="1"/>
  <c r="E16" i="1" s="1"/>
  <c r="C15" i="1"/>
  <c r="E15" i="1" s="1"/>
  <c r="E14" i="1"/>
  <c r="E13" i="1"/>
  <c r="C13" i="1"/>
  <c r="C12" i="1"/>
  <c r="E12" i="1" s="1"/>
  <c r="C11" i="1"/>
  <c r="E11" i="1" s="1"/>
  <c r="C10" i="1"/>
  <c r="E10" i="1" s="1"/>
  <c r="C9" i="1"/>
  <c r="E9" i="1" s="1"/>
  <c r="C8" i="1"/>
  <c r="E8" i="1" s="1"/>
  <c r="C7" i="1"/>
  <c r="E7" i="1" s="1"/>
  <c r="C6" i="1"/>
  <c r="E6" i="1" s="1"/>
  <c r="C5" i="1"/>
  <c r="E5" i="1" s="1"/>
  <c r="C4" i="1"/>
  <c r="E4" i="1" s="1"/>
  <c r="E3" i="1"/>
  <c r="AO1" i="1"/>
  <c r="AN1" i="1" s="1"/>
  <c r="AK32" i="1" s="1"/>
  <c r="AI1" i="1"/>
  <c r="AG1" i="1"/>
  <c r="AA1" i="1"/>
  <c r="W1" i="1"/>
  <c r="S1" i="1"/>
  <c r="Q1" i="1"/>
  <c r="O1" i="1"/>
  <c r="K1" i="1"/>
  <c r="I1" i="1"/>
  <c r="E32" i="1" l="1"/>
  <c r="C33" i="1"/>
  <c r="E33" i="1" s="1"/>
  <c r="AK33" i="1" s="1"/>
  <c r="G3" i="1"/>
  <c r="H4" i="1"/>
  <c r="I4" i="1" s="1"/>
  <c r="B3" i="2"/>
  <c r="G3" i="2"/>
  <c r="G4" i="2" s="1"/>
  <c r="G5" i="2" s="1"/>
  <c r="G6" i="2" s="1"/>
  <c r="B7" i="2" s="1"/>
  <c r="J6" i="1"/>
  <c r="K6" i="1" s="1"/>
  <c r="L6" i="1" s="1"/>
  <c r="N10" i="1"/>
  <c r="O10" i="1" s="1"/>
  <c r="R14" i="1"/>
  <c r="S14" i="1" s="1"/>
  <c r="V18" i="1"/>
  <c r="W18" i="1" s="1"/>
  <c r="X18" i="1" s="1"/>
  <c r="Z22" i="1"/>
  <c r="AA22" i="1" s="1"/>
  <c r="AD26" i="1"/>
  <c r="AE26" i="1" s="1"/>
  <c r="AH30" i="1"/>
  <c r="AI30" i="1" s="1"/>
  <c r="AJ30" i="1" s="1"/>
  <c r="I5" i="1"/>
  <c r="M9" i="1"/>
  <c r="Q13" i="1"/>
  <c r="U17" i="1"/>
  <c r="Y21" i="1"/>
  <c r="AC25" i="1"/>
  <c r="AG29" i="1"/>
  <c r="P12" i="1"/>
  <c r="T16" i="1"/>
  <c r="X20" i="1"/>
  <c r="AB24" i="1"/>
  <c r="AF28" i="1"/>
  <c r="O11" i="1"/>
  <c r="K7" i="1"/>
  <c r="L7" i="1" s="1"/>
  <c r="L8" i="1"/>
  <c r="S15" i="1"/>
  <c r="AA23" i="1"/>
  <c r="AE27" i="1"/>
  <c r="W19" i="1"/>
  <c r="AL33" i="1" l="1"/>
  <c r="AM33" i="1" s="1"/>
  <c r="G34" i="1"/>
  <c r="AK31" i="1"/>
  <c r="AL31" i="1" s="1"/>
  <c r="AM31" i="1" s="1"/>
  <c r="AL32" i="1"/>
  <c r="H3" i="1"/>
  <c r="H34" i="1" s="1"/>
  <c r="AH29" i="1"/>
  <c r="P10" i="1"/>
  <c r="Q10" i="1" s="1"/>
  <c r="B4" i="2"/>
  <c r="B5" i="2" s="1"/>
  <c r="G7" i="2" s="1"/>
  <c r="B8" i="2" s="1"/>
  <c r="G8" i="2" s="1"/>
  <c r="B9" i="2" s="1"/>
  <c r="X19" i="1"/>
  <c r="AF26" i="1"/>
  <c r="Y18" i="1"/>
  <c r="AF27" i="1"/>
  <c r="T15" i="1"/>
  <c r="AB22" i="1"/>
  <c r="AB23" i="1"/>
  <c r="M8" i="1"/>
  <c r="T14" i="1"/>
  <c r="U14" i="1" s="1"/>
  <c r="Y20" i="1"/>
  <c r="M7" i="1"/>
  <c r="N7" i="1" s="1"/>
  <c r="J4" i="1"/>
  <c r="AC24" i="1"/>
  <c r="U16" i="1"/>
  <c r="Z20" i="1"/>
  <c r="V17" i="1"/>
  <c r="R13" i="1"/>
  <c r="N9" i="1"/>
  <c r="AG28" i="1"/>
  <c r="M6" i="1"/>
  <c r="AD25" i="1"/>
  <c r="Z21" i="1"/>
  <c r="P11" i="1"/>
  <c r="Q11" i="1" s="1"/>
  <c r="Q12" i="1"/>
  <c r="J5" i="1"/>
  <c r="AI29" i="1" l="1"/>
  <c r="AJ29" i="1" s="1"/>
  <c r="I3" i="1"/>
  <c r="AM32" i="1"/>
  <c r="AK30" i="1"/>
  <c r="AL30" i="1" s="1"/>
  <c r="AH28" i="1"/>
  <c r="AI28" i="1" s="1"/>
  <c r="N6" i="1"/>
  <c r="O6" i="1" s="1"/>
  <c r="K4" i="1"/>
  <c r="L4" i="1" s="1"/>
  <c r="U15" i="1"/>
  <c r="AD24" i="1"/>
  <c r="AE24" i="1" s="1"/>
  <c r="AC22" i="1"/>
  <c r="G9" i="2"/>
  <c r="B10" i="2" s="1"/>
  <c r="R10" i="1"/>
  <c r="S10" i="1" s="1"/>
  <c r="R11" i="1"/>
  <c r="S13" i="1"/>
  <c r="W17" i="1"/>
  <c r="O7" i="1"/>
  <c r="P7" i="1" s="1"/>
  <c r="V15" i="1"/>
  <c r="AG26" i="1"/>
  <c r="AA21" i="1"/>
  <c r="AD22" i="1"/>
  <c r="Y19" i="1"/>
  <c r="Z19" i="1" s="1"/>
  <c r="AA19" i="1" s="1"/>
  <c r="O9" i="1"/>
  <c r="V16" i="1"/>
  <c r="S11" i="1"/>
  <c r="V14" i="1"/>
  <c r="AE25" i="1"/>
  <c r="R12" i="1"/>
  <c r="AA20" i="1"/>
  <c r="AB20" i="1" s="1"/>
  <c r="AC23" i="1"/>
  <c r="AG27" i="1"/>
  <c r="Z18" i="1"/>
  <c r="K5" i="1"/>
  <c r="N8" i="1"/>
  <c r="J3" i="1"/>
  <c r="J34" i="1" s="1"/>
  <c r="AJ28" i="1" l="1"/>
  <c r="AK28" i="1" s="1"/>
  <c r="AL28" i="1" s="1"/>
  <c r="AM28" i="1" s="1"/>
  <c r="I34" i="1"/>
  <c r="AM30" i="1"/>
  <c r="AK29" i="1"/>
  <c r="W16" i="1"/>
  <c r="X16" i="1" s="1"/>
  <c r="W14" i="1"/>
  <c r="X14" i="1" s="1"/>
  <c r="Y14" i="1" s="1"/>
  <c r="Z14" i="1" s="1"/>
  <c r="AF25" i="1"/>
  <c r="G10" i="2"/>
  <c r="B11" i="2" s="1"/>
  <c r="G11" i="2" s="1"/>
  <c r="B12" i="2" s="1"/>
  <c r="G12" i="2" s="1"/>
  <c r="B13" i="2" s="1"/>
  <c r="AB19" i="1"/>
  <c r="M4" i="1"/>
  <c r="AC20" i="1"/>
  <c r="X17" i="1"/>
  <c r="Y17" i="1" s="1"/>
  <c r="S12" i="1"/>
  <c r="W15" i="1"/>
  <c r="AF24" i="1"/>
  <c r="P9" i="1"/>
  <c r="AE22" i="1"/>
  <c r="AF22" i="1" s="1"/>
  <c r="AH27" i="1"/>
  <c r="T10" i="1"/>
  <c r="K3" i="1"/>
  <c r="K34" i="1" s="1"/>
  <c r="P6" i="1"/>
  <c r="Q6" i="1" s="1"/>
  <c r="Q7" i="1"/>
  <c r="AD23" i="1"/>
  <c r="L5" i="1"/>
  <c r="AB21" i="1"/>
  <c r="T11" i="1"/>
  <c r="O8" i="1"/>
  <c r="AA18" i="1"/>
  <c r="T13" i="1"/>
  <c r="AH26" i="1"/>
  <c r="AE23" i="1" l="1"/>
  <c r="AG25" i="1"/>
  <c r="AH25" i="1" s="1"/>
  <c r="AL29" i="1"/>
  <c r="AM29" i="1" s="1"/>
  <c r="U10" i="1"/>
  <c r="V10" i="1" s="1"/>
  <c r="AI26" i="1"/>
  <c r="AJ26" i="1" s="1"/>
  <c r="AG24" i="1"/>
  <c r="AH24" i="1" s="1"/>
  <c r="Q9" i="1"/>
  <c r="R9" i="1" s="1"/>
  <c r="AI27" i="1"/>
  <c r="AJ27" i="1" s="1"/>
  <c r="G13" i="2"/>
  <c r="B14" i="2" s="1"/>
  <c r="AB18" i="1"/>
  <c r="U11" i="1"/>
  <c r="AF23" i="1"/>
  <c r="P8" i="1"/>
  <c r="AG22" i="1"/>
  <c r="X15" i="1"/>
  <c r="AC19" i="1"/>
  <c r="AC21" i="1"/>
  <c r="AD20" i="1"/>
  <c r="AE20" i="1" s="1"/>
  <c r="N4" i="1"/>
  <c r="U13" i="1"/>
  <c r="V13" i="1" s="1"/>
  <c r="R6" i="1"/>
  <c r="AA14" i="1"/>
  <c r="M5" i="1"/>
  <c r="N5" i="1" s="1"/>
  <c r="L3" i="1"/>
  <c r="Z17" i="1"/>
  <c r="R7" i="1"/>
  <c r="Y16" i="1"/>
  <c r="T12" i="1"/>
  <c r="AJ23" i="1" l="1"/>
  <c r="AI25" i="1"/>
  <c r="AJ25" i="1"/>
  <c r="L34" i="1"/>
  <c r="AK26" i="1"/>
  <c r="AL26" i="1" s="1"/>
  <c r="AM26" i="1" s="1"/>
  <c r="AK27" i="1"/>
  <c r="AL27" i="1" s="1"/>
  <c r="AM27" i="1" s="1"/>
  <c r="AK25" i="1"/>
  <c r="AI24" i="1"/>
  <c r="AJ24" i="1" s="1"/>
  <c r="Y15" i="1"/>
  <c r="Z15" i="1" s="1"/>
  <c r="AD21" i="1"/>
  <c r="AI22" i="1"/>
  <c r="AJ22" i="1" s="1"/>
  <c r="AC18" i="1"/>
  <c r="AH22" i="1"/>
  <c r="AE21" i="1"/>
  <c r="AF21" i="1" s="1"/>
  <c r="AG21" i="1" s="1"/>
  <c r="AH21" i="1" s="1"/>
  <c r="G14" i="2"/>
  <c r="B15" i="2" s="1"/>
  <c r="Z16" i="1"/>
  <c r="AA16" i="1" s="1"/>
  <c r="S6" i="1"/>
  <c r="T6" i="1" s="1"/>
  <c r="W10" i="1"/>
  <c r="AB14" i="1"/>
  <c r="AC14" i="1" s="1"/>
  <c r="AD14" i="1" s="1"/>
  <c r="AE14" i="1" s="1"/>
  <c r="AF14" i="1" s="1"/>
  <c r="AG14" i="1" s="1"/>
  <c r="AH14" i="1" s="1"/>
  <c r="V11" i="1"/>
  <c r="W11" i="1" s="1"/>
  <c r="X11" i="1" s="1"/>
  <c r="S9" i="1"/>
  <c r="T9" i="1" s="1"/>
  <c r="AD19" i="1"/>
  <c r="AE19" i="1" s="1"/>
  <c r="AF19" i="1" s="1"/>
  <c r="AG19" i="1" s="1"/>
  <c r="AH19" i="1" s="1"/>
  <c r="U12" i="1"/>
  <c r="V12" i="1" s="1"/>
  <c r="O5" i="1"/>
  <c r="W13" i="1"/>
  <c r="S7" i="1"/>
  <c r="T7" i="1" s="1"/>
  <c r="M3" i="1"/>
  <c r="M34" i="1" s="1"/>
  <c r="O4" i="1"/>
  <c r="Q8" i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A17" i="1"/>
  <c r="AF20" i="1"/>
  <c r="AG20" i="1" s="1"/>
  <c r="AH20" i="1" s="1"/>
  <c r="AG23" i="1"/>
  <c r="AH23" i="1" s="1"/>
  <c r="AI23" i="1" s="1"/>
  <c r="AD18" i="1"/>
  <c r="AL25" i="1" l="1"/>
  <c r="AM25" i="1" s="1"/>
  <c r="AK23" i="1"/>
  <c r="AL23" i="1" s="1"/>
  <c r="AK22" i="1"/>
  <c r="AL22" i="1" s="1"/>
  <c r="AK24" i="1"/>
  <c r="AL24" i="1" s="1"/>
  <c r="AM24" i="1" s="1"/>
  <c r="AA15" i="1"/>
  <c r="AB15" i="1" s="1"/>
  <c r="AI14" i="1"/>
  <c r="AI21" i="1"/>
  <c r="AI19" i="1"/>
  <c r="AI8" i="1"/>
  <c r="AI20" i="1"/>
  <c r="W12" i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G15" i="2"/>
  <c r="B16" i="2" s="1"/>
  <c r="U7" i="1"/>
  <c r="V7" i="1" s="1"/>
  <c r="Y11" i="1"/>
  <c r="AE18" i="1"/>
  <c r="AF18" i="1" s="1"/>
  <c r="AG18" i="1" s="1"/>
  <c r="AH18" i="1" s="1"/>
  <c r="AB17" i="1"/>
  <c r="AC17" i="1" s="1"/>
  <c r="AD17" i="1" s="1"/>
  <c r="AE17" i="1" s="1"/>
  <c r="AF17" i="1" s="1"/>
  <c r="AG17" i="1" s="1"/>
  <c r="AH17" i="1" s="1"/>
  <c r="U9" i="1"/>
  <c r="V9" i="1" s="1"/>
  <c r="U6" i="1"/>
  <c r="N3" i="1"/>
  <c r="X13" i="1"/>
  <c r="P4" i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P5" i="1"/>
  <c r="AB16" i="1"/>
  <c r="AC16" i="1" s="1"/>
  <c r="AD16" i="1" s="1"/>
  <c r="AE16" i="1" s="1"/>
  <c r="AF16" i="1" s="1"/>
  <c r="AG16" i="1" s="1"/>
  <c r="AH16" i="1" s="1"/>
  <c r="X10" i="1"/>
  <c r="N34" i="1" l="1"/>
  <c r="AM22" i="1"/>
  <c r="AK19" i="1"/>
  <c r="AL19" i="1" s="1"/>
  <c r="AM19" i="1" s="1"/>
  <c r="AK20" i="1"/>
  <c r="AL20" i="1" s="1"/>
  <c r="AM20" i="1" s="1"/>
  <c r="AK14" i="1"/>
  <c r="AL14" i="1" s="1"/>
  <c r="AM14" i="1" s="1"/>
  <c r="AK8" i="1"/>
  <c r="AK21" i="1"/>
  <c r="AL21" i="1" s="1"/>
  <c r="AM21" i="1" s="1"/>
  <c r="AC15" i="1"/>
  <c r="AD15" i="1" s="1"/>
  <c r="AE15" i="1" s="1"/>
  <c r="AF15" i="1" s="1"/>
  <c r="AG15" i="1" s="1"/>
  <c r="AH15" i="1" s="1"/>
  <c r="AI12" i="1"/>
  <c r="AI4" i="1"/>
  <c r="AI18" i="1"/>
  <c r="Q5" i="1"/>
  <c r="R5" i="1" s="1"/>
  <c r="S5" i="1" s="1"/>
  <c r="AI16" i="1"/>
  <c r="AI17" i="1"/>
  <c r="AM23" i="1"/>
  <c r="W9" i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W7" i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G16" i="2"/>
  <c r="B17" i="2" s="1"/>
  <c r="Y13" i="1"/>
  <c r="Z13" i="1" s="1"/>
  <c r="AA13" i="1" s="1"/>
  <c r="AB13" i="1" s="1"/>
  <c r="AC13" i="1" s="1"/>
  <c r="AD13" i="1" s="1"/>
  <c r="AE13" i="1" s="1"/>
  <c r="AF13" i="1" s="1"/>
  <c r="AG13" i="1" s="1"/>
  <c r="AH13" i="1" s="1"/>
  <c r="V6" i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Y10" i="1"/>
  <c r="Z10" i="1" s="1"/>
  <c r="AA10" i="1" s="1"/>
  <c r="AB10" i="1" s="1"/>
  <c r="AC10" i="1" s="1"/>
  <c r="AD10" i="1" s="1"/>
  <c r="AE10" i="1" s="1"/>
  <c r="AF10" i="1" s="1"/>
  <c r="AG10" i="1" s="1"/>
  <c r="AH10" i="1" s="1"/>
  <c r="O3" i="1"/>
  <c r="O34" i="1" s="1"/>
  <c r="Z11" i="1"/>
  <c r="AA11" i="1" s="1"/>
  <c r="AB11" i="1" s="1"/>
  <c r="AC11" i="1" s="1"/>
  <c r="AD11" i="1" s="1"/>
  <c r="AE11" i="1" s="1"/>
  <c r="AF11" i="1" s="1"/>
  <c r="AG11" i="1" s="1"/>
  <c r="AH11" i="1" s="1"/>
  <c r="AL8" i="1" l="1"/>
  <c r="AM8" i="1" s="1"/>
  <c r="AK18" i="1"/>
  <c r="AL18" i="1" s="1"/>
  <c r="AM18" i="1" s="1"/>
  <c r="AK16" i="1"/>
  <c r="AL16" i="1" s="1"/>
  <c r="AM16" i="1" s="1"/>
  <c r="AK17" i="1"/>
  <c r="AL17" i="1" s="1"/>
  <c r="AM17" i="1" s="1"/>
  <c r="AK4" i="1"/>
  <c r="AK12" i="1"/>
  <c r="AL12" i="1" s="1"/>
  <c r="AM12" i="1" s="1"/>
  <c r="T5" i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I15" i="1"/>
  <c r="AI13" i="1"/>
  <c r="AI6" i="1"/>
  <c r="AI10" i="1"/>
  <c r="AI9" i="1"/>
  <c r="AI11" i="1"/>
  <c r="AI7" i="1"/>
  <c r="G17" i="2"/>
  <c r="B18" i="2" s="1"/>
  <c r="P3" i="1"/>
  <c r="P34" i="1" l="1"/>
  <c r="AL4" i="1"/>
  <c r="AM4" i="1" s="1"/>
  <c r="AK7" i="1"/>
  <c r="AL7" i="1" s="1"/>
  <c r="AM7" i="1" s="1"/>
  <c r="AK9" i="1"/>
  <c r="AL9" i="1" s="1"/>
  <c r="AM9" i="1" s="1"/>
  <c r="AK11" i="1"/>
  <c r="AL11" i="1" s="1"/>
  <c r="AM11" i="1" s="1"/>
  <c r="AK6" i="1"/>
  <c r="AL6" i="1" s="1"/>
  <c r="AK13" i="1"/>
  <c r="AL13" i="1" s="1"/>
  <c r="AM13" i="1" s="1"/>
  <c r="AK15" i="1"/>
  <c r="AK10" i="1"/>
  <c r="AL10" i="1" s="1"/>
  <c r="AM10" i="1" s="1"/>
  <c r="G18" i="2"/>
  <c r="B19" i="2" s="1"/>
  <c r="Q3" i="1"/>
  <c r="Q34" i="1" s="1"/>
  <c r="AM6" i="1" l="1"/>
  <c r="AL15" i="1"/>
  <c r="AM15" i="1" s="1"/>
  <c r="AK5" i="1"/>
  <c r="AL5" i="1" s="1"/>
  <c r="AM5" i="1" s="1"/>
  <c r="G19" i="2"/>
  <c r="B20" i="2" s="1"/>
  <c r="R3" i="1"/>
  <c r="R34" i="1" s="1"/>
  <c r="G20" i="2" l="1"/>
  <c r="B21" i="2" s="1"/>
  <c r="S3" i="1"/>
  <c r="S34" i="1" s="1"/>
  <c r="G21" i="2" l="1"/>
  <c r="B22" i="2" s="1"/>
  <c r="T3" i="1"/>
  <c r="T34" i="1" s="1"/>
  <c r="G22" i="2" l="1"/>
  <c r="B23" i="2" s="1"/>
  <c r="U3" i="1"/>
  <c r="U34" i="1" s="1"/>
  <c r="G23" i="2" l="1"/>
  <c r="B24" i="2" s="1"/>
  <c r="V3" i="1"/>
  <c r="V34" i="1" s="1"/>
  <c r="G24" i="2" l="1"/>
  <c r="B25" i="2" s="1"/>
  <c r="W3" i="1"/>
  <c r="W34" i="1" s="1"/>
  <c r="G25" i="2" l="1"/>
  <c r="B26" i="2" s="1"/>
  <c r="X3" i="1"/>
  <c r="X34" i="1" s="1"/>
  <c r="G26" i="2" l="1"/>
  <c r="B27" i="2" s="1"/>
  <c r="Y3" i="1"/>
  <c r="Y34" i="1" s="1"/>
  <c r="G27" i="2" l="1"/>
  <c r="B28" i="2" s="1"/>
  <c r="Z3" i="1"/>
  <c r="Z34" i="1" s="1"/>
  <c r="G28" i="2" l="1"/>
  <c r="B29" i="2" s="1"/>
  <c r="AA3" i="1"/>
  <c r="AA34" i="1" s="1"/>
  <c r="G29" i="2" l="1"/>
  <c r="B30" i="2" s="1"/>
  <c r="AB3" i="1"/>
  <c r="AB34" i="1" s="1"/>
  <c r="G30" i="2" l="1"/>
  <c r="B31" i="2" s="1"/>
  <c r="AC3" i="1"/>
  <c r="AC34" i="1" s="1"/>
  <c r="G31" i="2" l="1"/>
  <c r="B32" i="2" s="1"/>
  <c r="AD3" i="1"/>
  <c r="AD34" i="1" s="1"/>
  <c r="G32" i="2" l="1"/>
  <c r="B33" i="2" s="1"/>
  <c r="AE3" i="1"/>
  <c r="AE34" i="1" s="1"/>
  <c r="G33" i="2" l="1"/>
  <c r="B34" i="2" s="1"/>
  <c r="AF3" i="1"/>
  <c r="AF34" i="1" s="1"/>
  <c r="AG3" i="1" l="1"/>
  <c r="AG34" i="1" s="1"/>
  <c r="B36" i="2" l="1"/>
  <c r="G36" i="2" s="1"/>
  <c r="AH3" i="1"/>
  <c r="AH34" i="1" s="1"/>
  <c r="B37" i="2" l="1"/>
  <c r="AI3" i="1"/>
  <c r="G37" i="2" l="1"/>
  <c r="G38" i="2" s="1"/>
  <c r="AI34" i="1"/>
  <c r="AJ3" i="1"/>
  <c r="AJ34" i="1" s="1"/>
  <c r="AK3" i="1" l="1"/>
  <c r="AK34" i="1" s="1"/>
  <c r="AL3" i="1" l="1"/>
  <c r="AL34" i="1" s="1"/>
  <c r="AM3" i="1" l="1"/>
  <c r="AM34" i="1" s="1"/>
</calcChain>
</file>

<file path=xl/comments1.xml><?xml version="1.0" encoding="utf-8"?>
<comments xmlns="http://schemas.openxmlformats.org/spreadsheetml/2006/main">
  <authors>
    <author>Yazar</author>
    <author>ASUS</author>
  </authors>
  <commentList>
    <comment ref="G1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yıllara göre yeniden değerleme oranları
</t>
        </r>
      </text>
    </comment>
    <comment ref="C61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410 Sıra No.lu VUK GT</t>
        </r>
      </text>
    </comment>
    <comment ref="C62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419 Sıra No.lu VUK GT</t>
        </r>
      </text>
    </comment>
    <comment ref="C63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430 Sıra No.lu VUK GT</t>
        </r>
      </text>
    </comment>
    <comment ref="C64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441 Sıra No.lu VUK GT</t>
        </r>
      </text>
    </comment>
    <comment ref="C65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457 Sıra No.lu VUK GT</t>
        </r>
      </text>
    </comment>
    <comment ref="C66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474 Sıra No.lu VUK GT</t>
        </r>
      </text>
    </comment>
    <comment ref="C67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484 Sıra No.lu VUK GT </t>
        </r>
      </text>
    </comment>
    <comment ref="C68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5520 sayılı Kurumlar Vergisi Kanunu Sirküleri / 49</t>
        </r>
      </text>
    </comment>
    <comment ref="C69" authorId="1">
      <text>
        <r>
          <rPr>
            <b/>
            <sz val="9"/>
            <color indexed="81"/>
            <rFont val="Tahoma"/>
            <family val="2"/>
            <charset val="162"/>
          </rPr>
          <t>ilker:</t>
        </r>
        <r>
          <rPr>
            <sz val="9"/>
            <color indexed="81"/>
            <rFont val="Tahoma"/>
            <family val="2"/>
            <charset val="162"/>
          </rPr>
          <t xml:space="preserve">
4. geçici vergi YDO</t>
        </r>
      </text>
    </comment>
    <comment ref="C70" authorId="1">
      <text>
        <r>
          <rPr>
            <b/>
            <sz val="9"/>
            <color indexed="81"/>
            <rFont val="Tahoma"/>
            <family val="2"/>
            <charset val="162"/>
          </rPr>
          <t>ilker:</t>
        </r>
        <r>
          <rPr>
            <sz val="9"/>
            <color indexed="81"/>
            <rFont val="Tahoma"/>
            <family val="2"/>
            <charset val="162"/>
          </rPr>
          <t xml:space="preserve">
4. geçici vergi YDO</t>
        </r>
      </text>
    </comment>
    <comment ref="C71" authorId="1">
      <text>
        <r>
          <rPr>
            <b/>
            <sz val="9"/>
            <color indexed="81"/>
            <rFont val="Tahoma"/>
            <family val="2"/>
            <charset val="162"/>
          </rPr>
          <t>ilker:</t>
        </r>
        <r>
          <rPr>
            <sz val="9"/>
            <color indexed="81"/>
            <rFont val="Tahoma"/>
            <family val="2"/>
            <charset val="162"/>
          </rPr>
          <t xml:space="preserve">
4. geçici vergi YDO</t>
        </r>
      </text>
    </comment>
  </commentList>
</comments>
</file>

<file path=xl/sharedStrings.xml><?xml version="1.0" encoding="utf-8"?>
<sst xmlns="http://schemas.openxmlformats.org/spreadsheetml/2006/main" count="47" uniqueCount="47">
  <si>
    <t>ÖRNEK ŞABLON</t>
  </si>
  <si>
    <t>ÖDEME TARİHİ</t>
  </si>
  <si>
    <t>YIL SONU</t>
  </si>
  <si>
    <t>İLK YIL İÇİN DEĞERLENECEK GÜN</t>
  </si>
  <si>
    <t>ÖDEME TUTARI</t>
  </si>
  <si>
    <t>Toplam YD Tutarı</t>
  </si>
  <si>
    <t>Ana Para + YD</t>
  </si>
  <si>
    <t>TOPLAM</t>
  </si>
  <si>
    <t xml:space="preserve">Yıllar </t>
  </si>
  <si>
    <t>Yeniden Değerleme Oranı (%)</t>
  </si>
  <si>
    <t>Yılı</t>
  </si>
  <si>
    <t>Harcama Tutarı</t>
  </si>
  <si>
    <t>Harcama Tarihi</t>
  </si>
  <si>
    <t>Dönem Sonu</t>
  </si>
  <si>
    <t>Gün Sayısı</t>
  </si>
  <si>
    <t>YDO Oranı</t>
  </si>
  <si>
    <t>YDO Tutarı</t>
  </si>
  <si>
    <t>31.12.1988</t>
  </si>
  <si>
    <t>31.12.1989</t>
  </si>
  <si>
    <t>31.12.1990</t>
  </si>
  <si>
    <t>31.12.1991</t>
  </si>
  <si>
    <t>31.12.1992</t>
  </si>
  <si>
    <t>31.12.1993</t>
  </si>
  <si>
    <t>31.12.1994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</si>
  <si>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</si>
  <si>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</si>
  <si>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</si>
  <si>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</si>
  <si>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</si>
  <si>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</si>
  <si>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</si>
  <si>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</si>
  <si>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31.12.2003</t>
  </si>
  <si>
    <t>31.12.2004</t>
  </si>
  <si>
    <t>31.12.2005</t>
  </si>
  <si>
    <t>31.12.2006</t>
  </si>
  <si>
    <t>31.12.2007</t>
  </si>
  <si>
    <t>31.12.2008</t>
  </si>
  <si>
    <t>31.12.2009</t>
  </si>
  <si>
    <t>31.12.2010</t>
  </si>
  <si>
    <t>31.12.2011</t>
  </si>
  <si>
    <t>31.12.2012</t>
  </si>
  <si>
    <t>31.12.2013</t>
  </si>
  <si>
    <t>31.12.2014</t>
  </si>
  <si>
    <t>31.12.2015</t>
  </si>
  <si>
    <t>31.12.2016</t>
  </si>
  <si>
    <t>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</si>
</sst>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₺_-;\-* #,##0.00\ _₺_-;_-* &quot;-&quot;??\ _₺_-;_-@_-"/>
    <numFmt numFmtId="164" formatCode="#,##0.00\ &quot;TL&quot;;\-#,##0.00\ &quot;TL&quot;"/>
    <numFmt numFmtId="165" formatCode="_-* #,##0.00\ &quot;TL&quot;_-;\-* #,##0.00\ &quot;TL&quot;_-;_-* &quot;-&quot;??\ &quot;TL&quot;_-;_-@_-"/>
    <numFmt numFmtId="166" formatCode="_-* #,##0.00\ _T_L_-;\-* #,##0.00\ _T_L_-;_-* &quot;-&quot;??\ _T_L_-;_-@_-"/>
    <numFmt numFmtId="167" formatCode="#,##0.00\ &quot;₺&quot;"/>
    <numFmt numFmtId="168" formatCode="dd/mm/yyyy;@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color rgb="FF000000"/>
      <name val="Calibri"/>
      <family val="2"/>
      <charset val="162"/>
      <scheme val="minor"/>
    </font>
    <font>
      <b/>
      <sz val="14"/>
      <name val="Arial"/>
      <family val="2"/>
      <charset val="162"/>
    </font>
    <font>
      <b/>
      <sz val="8"/>
      <name val="Tahoma"/>
      <family val="2"/>
      <charset val="162"/>
    </font>
    <font>
      <sz val="8"/>
      <name val="Tahoma"/>
      <family val="2"/>
      <charset val="162"/>
    </font>
    <font>
      <sz val="8"/>
      <color indexed="63"/>
      <name val="Tahoma"/>
      <family val="2"/>
      <charset val="162"/>
    </font>
    <font>
      <b/>
      <sz val="8"/>
      <color indexed="63"/>
      <name val="Tahoma"/>
      <family val="2"/>
      <charset val="162"/>
    </font>
    <font>
      <b/>
      <sz val="10"/>
      <name val="Arial"/>
      <family val="2"/>
      <charset val="162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  <font>
      <sz val="10"/>
      <name val="Arial Tur"/>
      <charset val="162"/>
    </font>
    <font>
      <u/>
      <sz val="10"/>
      <color indexed="12"/>
      <name val="Arial Tur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3" fillId="0" borderId="0"/>
    <xf numFmtId="0" fontId="1" fillId="0" borderId="0"/>
    <xf numFmtId="166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0" borderId="0"/>
  </cellStyleXfs>
  <cellXfs count="83">
    <xf numFmtId="0" fontId="0" fillId="0" borderId="0" xfId="0"/>
    <xf numFmtId="0" fontId="3" fillId="0" borderId="0" xfId="1" applyFill="1"/>
    <xf numFmtId="0" fontId="4" fillId="0" borderId="0" xfId="2" applyFont="1" applyBorder="1" applyAlignment="1">
      <alignment horizontal="center" vertical="center" wrapText="1"/>
    </xf>
    <xf numFmtId="0" fontId="3" fillId="0" borderId="0" xfId="1" applyFill="1" applyAlignment="1">
      <alignment vertical="center"/>
    </xf>
    <xf numFmtId="0" fontId="3" fillId="0" borderId="0" xfId="1" applyFill="1" applyAlignment="1">
      <alignment horizontal="center"/>
    </xf>
    <xf numFmtId="14" fontId="3" fillId="0" borderId="0" xfId="1" applyNumberFormat="1" applyFill="1"/>
    <xf numFmtId="0" fontId="6" fillId="0" borderId="2" xfId="1" applyNumberFormat="1" applyFont="1" applyFill="1" applyBorder="1" applyAlignment="1" applyProtection="1">
      <alignment horizontal="center" vertical="center" wrapText="1"/>
    </xf>
    <xf numFmtId="14" fontId="6" fillId="0" borderId="3" xfId="1" applyNumberFormat="1" applyFont="1" applyFill="1" applyBorder="1" applyAlignment="1" applyProtection="1">
      <alignment horizontal="center" vertical="center" wrapText="1"/>
    </xf>
    <xf numFmtId="14" fontId="6" fillId="0" borderId="4" xfId="1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2" fillId="2" borderId="6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164" fontId="3" fillId="0" borderId="12" xfId="1" applyNumberFormat="1" applyFill="1" applyBorder="1" applyAlignment="1">
      <alignment vertical="center"/>
    </xf>
    <xf numFmtId="164" fontId="3" fillId="0" borderId="13" xfId="1" applyNumberFormat="1" applyFill="1" applyBorder="1" applyAlignment="1">
      <alignment vertical="center"/>
    </xf>
    <xf numFmtId="164" fontId="3" fillId="0" borderId="14" xfId="1" applyNumberFormat="1" applyFill="1" applyBorder="1" applyAlignment="1">
      <alignment vertical="center"/>
    </xf>
    <xf numFmtId="164" fontId="3" fillId="0" borderId="15" xfId="1" applyNumberFormat="1" applyFill="1" applyBorder="1" applyAlignment="1">
      <alignment vertical="center"/>
    </xf>
    <xf numFmtId="164" fontId="3" fillId="4" borderId="10" xfId="1" applyNumberFormat="1" applyFill="1" applyBorder="1" applyAlignment="1">
      <alignment vertical="center"/>
    </xf>
    <xf numFmtId="164" fontId="3" fillId="0" borderId="11" xfId="1" applyNumberFormat="1" applyFill="1" applyBorder="1" applyAlignment="1">
      <alignment vertical="center"/>
    </xf>
    <xf numFmtId="164" fontId="3" fillId="0" borderId="16" xfId="1" applyNumberFormat="1" applyFill="1" applyBorder="1" applyAlignment="1">
      <alignment vertical="center"/>
    </xf>
    <xf numFmtId="164" fontId="3" fillId="0" borderId="17" xfId="1" applyNumberFormat="1" applyFill="1" applyBorder="1" applyAlignment="1">
      <alignment vertical="center"/>
    </xf>
    <xf numFmtId="164" fontId="3" fillId="4" borderId="11" xfId="1" applyNumberFormat="1" applyFill="1" applyBorder="1" applyAlignment="1">
      <alignment vertical="center"/>
    </xf>
    <xf numFmtId="164" fontId="3" fillId="4" borderId="19" xfId="1" applyNumberFormat="1" applyFill="1" applyBorder="1" applyAlignment="1">
      <alignment vertical="center"/>
    </xf>
    <xf numFmtId="164" fontId="3" fillId="4" borderId="20" xfId="1" applyNumberFormat="1" applyFill="1" applyBorder="1" applyAlignment="1">
      <alignment vertical="center"/>
    </xf>
    <xf numFmtId="164" fontId="3" fillId="0" borderId="21" xfId="1" applyNumberFormat="1" applyFill="1" applyBorder="1" applyAlignment="1">
      <alignment vertical="center"/>
    </xf>
    <xf numFmtId="164" fontId="3" fillId="0" borderId="6" xfId="1" applyNumberFormat="1" applyFill="1" applyBorder="1" applyAlignment="1">
      <alignment vertical="center"/>
    </xf>
    <xf numFmtId="164" fontId="3" fillId="0" borderId="8" xfId="1" applyNumberFormat="1" applyFill="1" applyBorder="1" applyAlignment="1">
      <alignment vertical="center"/>
    </xf>
    <xf numFmtId="165" fontId="10" fillId="5" borderId="9" xfId="1" applyNumberFormat="1" applyFont="1" applyFill="1" applyBorder="1" applyAlignment="1">
      <alignment vertical="center"/>
    </xf>
    <xf numFmtId="164" fontId="3" fillId="0" borderId="0" xfId="1" applyNumberFormat="1" applyFill="1" applyAlignment="1">
      <alignment vertical="center"/>
    </xf>
    <xf numFmtId="0" fontId="2" fillId="0" borderId="11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wrapText="1"/>
    </xf>
    <xf numFmtId="0" fontId="17" fillId="6" borderId="22" xfId="28" applyFont="1" applyFill="1" applyBorder="1" applyAlignment="1">
      <alignment horizontal="center" vertical="center"/>
    </xf>
    <xf numFmtId="0" fontId="17" fillId="6" borderId="23" xfId="28" applyFont="1" applyFill="1" applyBorder="1" applyAlignment="1">
      <alignment horizontal="center" vertical="center"/>
    </xf>
    <xf numFmtId="0" fontId="17" fillId="6" borderId="24" xfId="28" applyFont="1" applyFill="1" applyBorder="1" applyAlignment="1">
      <alignment horizontal="center" vertical="center"/>
    </xf>
    <xf numFmtId="0" fontId="16" fillId="0" borderId="0" xfId="28"/>
    <xf numFmtId="0" fontId="16" fillId="7" borderId="22" xfId="28" applyFont="1" applyFill="1" applyBorder="1" applyAlignment="1">
      <alignment horizontal="center" vertical="center"/>
    </xf>
    <xf numFmtId="167" fontId="16" fillId="7" borderId="24" xfId="28" applyNumberFormat="1" applyFont="1" applyFill="1" applyBorder="1" applyAlignment="1">
      <alignment horizontal="center" vertical="center"/>
    </xf>
    <xf numFmtId="14" fontId="16" fillId="7" borderId="23" xfId="28" applyNumberFormat="1" applyFont="1" applyFill="1" applyBorder="1" applyAlignment="1">
      <alignment horizontal="center" vertical="center"/>
    </xf>
    <xf numFmtId="0" fontId="16" fillId="7" borderId="23" xfId="28" applyFont="1" applyFill="1" applyBorder="1" applyAlignment="1">
      <alignment horizontal="center" vertical="center"/>
    </xf>
    <xf numFmtId="0" fontId="16" fillId="0" borderId="22" xfId="28" applyFont="1" applyBorder="1" applyAlignment="1">
      <alignment horizontal="center" vertical="center"/>
    </xf>
    <xf numFmtId="14" fontId="16" fillId="0" borderId="23" xfId="28" applyNumberFormat="1" applyFont="1" applyBorder="1" applyAlignment="1">
      <alignment horizontal="center" vertical="center"/>
    </xf>
    <xf numFmtId="0" fontId="16" fillId="0" borderId="23" xfId="28" applyFont="1" applyBorder="1" applyAlignment="1">
      <alignment horizontal="center" vertical="center"/>
    </xf>
    <xf numFmtId="0" fontId="16" fillId="0" borderId="0" xfId="28" applyAlignment="1">
      <alignment horizontal="center" vertical="center"/>
    </xf>
    <xf numFmtId="167" fontId="16" fillId="0" borderId="0" xfId="28" applyNumberFormat="1" applyAlignment="1">
      <alignment horizontal="center" vertical="center"/>
    </xf>
    <xf numFmtId="167" fontId="16" fillId="0" borderId="0" xfId="28" applyNumberFormat="1"/>
    <xf numFmtId="2" fontId="16" fillId="7" borderId="23" xfId="28" applyNumberFormat="1" applyFont="1" applyFill="1" applyBorder="1" applyAlignment="1">
      <alignment horizontal="center" vertical="center"/>
    </xf>
    <xf numFmtId="2" fontId="4" fillId="0" borderId="11" xfId="2" applyNumberFormat="1" applyFont="1" applyBorder="1" applyAlignment="1">
      <alignment horizontal="center" wrapText="1"/>
    </xf>
    <xf numFmtId="168" fontId="7" fillId="0" borderId="11" xfId="1" applyNumberFormat="1" applyFont="1" applyFill="1" applyBorder="1" applyAlignment="1" applyProtection="1">
      <alignment horizontal="center" vertical="center" wrapText="1"/>
    </xf>
    <xf numFmtId="168" fontId="7" fillId="3" borderId="11" xfId="1" applyNumberFormat="1" applyFont="1" applyFill="1" applyBorder="1" applyAlignment="1" applyProtection="1">
      <alignment horizontal="center" vertical="center" wrapText="1"/>
    </xf>
    <xf numFmtId="0" fontId="3" fillId="0" borderId="0" xfId="1" applyFill="1" applyAlignment="1">
      <alignment horizontal="center" vertical="center"/>
    </xf>
    <xf numFmtId="168" fontId="7" fillId="0" borderId="14" xfId="1" applyNumberFormat="1" applyFont="1" applyFill="1" applyBorder="1" applyAlignment="1" applyProtection="1">
      <alignment horizontal="center" vertical="center" wrapText="1"/>
    </xf>
    <xf numFmtId="168" fontId="7" fillId="0" borderId="25" xfId="1" applyNumberFormat="1" applyFont="1" applyFill="1" applyBorder="1" applyAlignment="1" applyProtection="1">
      <alignment horizontal="center" vertical="center" wrapText="1"/>
    </xf>
    <xf numFmtId="166" fontId="7" fillId="0" borderId="15" xfId="3" applyFont="1" applyFill="1" applyBorder="1" applyAlignment="1" applyProtection="1">
      <alignment horizontal="right" vertical="center" wrapText="1"/>
    </xf>
    <xf numFmtId="168" fontId="7" fillId="3" borderId="16" xfId="1" applyNumberFormat="1" applyFont="1" applyFill="1" applyBorder="1" applyAlignment="1" applyProtection="1">
      <alignment horizontal="center" vertical="center" wrapText="1"/>
    </xf>
    <xf numFmtId="166" fontId="7" fillId="3" borderId="17" xfId="3" applyFont="1" applyFill="1" applyBorder="1" applyAlignment="1" applyProtection="1">
      <alignment horizontal="right" vertical="center" wrapText="1"/>
    </xf>
    <xf numFmtId="168" fontId="7" fillId="0" borderId="16" xfId="1" applyNumberFormat="1" applyFont="1" applyFill="1" applyBorder="1" applyAlignment="1" applyProtection="1">
      <alignment horizontal="center" vertical="center" wrapText="1"/>
    </xf>
    <xf numFmtId="166" fontId="7" fillId="0" borderId="17" xfId="3" applyFont="1" applyFill="1" applyBorder="1" applyAlignment="1" applyProtection="1">
      <alignment horizontal="right" vertical="center" wrapText="1"/>
    </xf>
    <xf numFmtId="164" fontId="3" fillId="4" borderId="32" xfId="1" applyNumberFormat="1" applyFill="1" applyBorder="1" applyAlignment="1">
      <alignment vertical="center"/>
    </xf>
    <xf numFmtId="164" fontId="3" fillId="4" borderId="33" xfId="1" applyNumberFormat="1" applyFill="1" applyBorder="1" applyAlignment="1">
      <alignment vertical="center"/>
    </xf>
    <xf numFmtId="164" fontId="3" fillId="4" borderId="34" xfId="1" applyNumberFormat="1" applyFill="1" applyBorder="1" applyAlignment="1">
      <alignment vertical="center"/>
    </xf>
    <xf numFmtId="0" fontId="9" fillId="0" borderId="38" xfId="1" applyNumberFormat="1" applyFont="1" applyFill="1" applyBorder="1" applyAlignment="1" applyProtection="1">
      <alignment horizontal="center" vertical="center" wrapText="1"/>
    </xf>
    <xf numFmtId="0" fontId="9" fillId="0" borderId="30" xfId="1" applyNumberFormat="1" applyFont="1" applyFill="1" applyBorder="1" applyAlignment="1" applyProtection="1">
      <alignment horizontal="center" vertical="center" wrapText="1"/>
    </xf>
    <xf numFmtId="0" fontId="9" fillId="0" borderId="31" xfId="1" applyNumberFormat="1" applyFont="1" applyFill="1" applyBorder="1" applyAlignment="1" applyProtection="1">
      <alignment horizontal="left" vertical="center" wrapText="1"/>
    </xf>
    <xf numFmtId="164" fontId="8" fillId="0" borderId="39" xfId="1" applyNumberFormat="1" applyFont="1" applyFill="1" applyBorder="1" applyAlignment="1" applyProtection="1">
      <alignment horizontal="right" vertical="center" wrapText="1"/>
    </xf>
    <xf numFmtId="164" fontId="8" fillId="3" borderId="40" xfId="1" applyNumberFormat="1" applyFont="1" applyFill="1" applyBorder="1" applyAlignment="1" applyProtection="1">
      <alignment horizontal="right" vertical="center" wrapText="1"/>
    </xf>
    <xf numFmtId="164" fontId="8" fillId="0" borderId="40" xfId="1" applyNumberFormat="1" applyFont="1" applyFill="1" applyBorder="1" applyAlignment="1" applyProtection="1">
      <alignment horizontal="right" vertical="center" wrapText="1"/>
    </xf>
    <xf numFmtId="168" fontId="7" fillId="0" borderId="26" xfId="1" applyNumberFormat="1" applyFont="1" applyFill="1" applyBorder="1" applyAlignment="1" applyProtection="1">
      <alignment horizontal="center" vertical="center" wrapText="1"/>
    </xf>
    <xf numFmtId="168" fontId="7" fillId="0" borderId="27" xfId="1" applyNumberFormat="1" applyFont="1" applyFill="1" applyBorder="1" applyAlignment="1" applyProtection="1">
      <alignment horizontal="center" vertical="center" wrapText="1"/>
    </xf>
    <xf numFmtId="166" fontId="7" fillId="0" borderId="28" xfId="3" applyFont="1" applyFill="1" applyBorder="1" applyAlignment="1" applyProtection="1">
      <alignment horizontal="right" vertical="center" wrapText="1"/>
    </xf>
    <xf numFmtId="164" fontId="8" fillId="0" borderId="41" xfId="1" applyNumberFormat="1" applyFont="1" applyFill="1" applyBorder="1" applyAlignment="1" applyProtection="1">
      <alignment horizontal="right"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/>
    </xf>
    <xf numFmtId="165" fontId="10" fillId="5" borderId="7" xfId="1" applyNumberFormat="1" applyFont="1" applyFill="1" applyBorder="1" applyAlignment="1">
      <alignment vertical="center"/>
    </xf>
    <xf numFmtId="164" fontId="3" fillId="0" borderId="33" xfId="1" applyNumberFormat="1" applyFill="1" applyBorder="1" applyAlignment="1">
      <alignment vertical="center"/>
    </xf>
    <xf numFmtId="164" fontId="3" fillId="0" borderId="9" xfId="1" applyNumberForma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textRotation="90"/>
    </xf>
    <xf numFmtId="0" fontId="5" fillId="0" borderId="35" xfId="1" applyFont="1" applyFill="1" applyBorder="1" applyAlignment="1">
      <alignment horizontal="center" vertical="center" textRotation="90"/>
    </xf>
    <xf numFmtId="0" fontId="5" fillId="0" borderId="36" xfId="1" applyFont="1" applyFill="1" applyBorder="1" applyAlignment="1">
      <alignment horizontal="center" vertical="center" textRotation="90"/>
    </xf>
    <xf numFmtId="0" fontId="5" fillId="0" borderId="37" xfId="1" applyFont="1" applyFill="1" applyBorder="1" applyAlignment="1">
      <alignment horizontal="center" vertical="center" textRotation="90"/>
    </xf>
    <xf numFmtId="0" fontId="5" fillId="0" borderId="18" xfId="1" applyFont="1" applyFill="1" applyBorder="1" applyAlignment="1">
      <alignment horizontal="center" vertical="center" textRotation="90"/>
    </xf>
  </cellXfs>
  <cellStyles count="29">
    <cellStyle name="Binlik Ayracı 2" xfId="4"/>
    <cellStyle name="Binlik Ayracı 3" xfId="5"/>
    <cellStyle name="Köprü 2" xfId="6"/>
    <cellStyle name="Normal" xfId="0" builtinId="0"/>
    <cellStyle name="Normal 2" xfId="7"/>
    <cellStyle name="Normal 2 2" xfId="8"/>
    <cellStyle name="Normal 2 3" xfId="9"/>
    <cellStyle name="Normal 2 4" xfId="10"/>
    <cellStyle name="Normal 3" xfId="2"/>
    <cellStyle name="Normal 3 2" xfId="11"/>
    <cellStyle name="Normal 3 3" xfId="12"/>
    <cellStyle name="Normal 4" xfId="1"/>
    <cellStyle name="Normal 5" xfId="13"/>
    <cellStyle name="Normal 6" xfId="14"/>
    <cellStyle name="Normal 7" xfId="15"/>
    <cellStyle name="Normal 8" xfId="28"/>
    <cellStyle name="ParaBirimi [0] 3" xfId="16"/>
    <cellStyle name="ParaBirimi 2" xfId="17"/>
    <cellStyle name="Virgül 2" xfId="18"/>
    <cellStyle name="Virgül 2 2" xfId="19"/>
    <cellStyle name="Virgül 2 3" xfId="20"/>
    <cellStyle name="Virgül 3" xfId="21"/>
    <cellStyle name="Virgül 3 2" xfId="22"/>
    <cellStyle name="Virgül 4" xfId="3"/>
    <cellStyle name="Virgül 4 2" xfId="23"/>
    <cellStyle name="Virgül 4 3" xfId="24"/>
    <cellStyle name="Virgül 5" xfId="25"/>
    <cellStyle name="Virgül 6" xfId="26"/>
    <cellStyle name="Virgü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G71"/>
  <sheetViews>
    <sheetView showGridLines="0" tabSelected="1" workbookViewId="0"/>
  </sheetViews>
  <sheetFormatPr defaultColWidth="9.140625" defaultRowHeight="12.75" x14ac:dyDescent="0.2"/>
  <cols>
    <col min="1" max="1" width="5.7109375" style="1" customWidth="1"/>
    <col min="2" max="2" width="8.7109375" style="1" customWidth="1"/>
    <col min="3" max="4" width="14.7109375" style="4" customWidth="1"/>
    <col min="5" max="5" width="16.42578125" style="1" bestFit="1" customWidth="1"/>
    <col min="6" max="6" width="16.7109375" style="1" customWidth="1"/>
    <col min="7" max="13" width="14.7109375" style="3" customWidth="1"/>
    <col min="14" max="24" width="15.5703125" style="3" customWidth="1"/>
    <col min="25" max="25" width="14" style="3" customWidth="1"/>
    <col min="26" max="33" width="15.5703125" style="3" customWidth="1"/>
    <col min="34" max="34" width="16.5703125" style="3" bestFit="1" customWidth="1"/>
    <col min="35" max="35" width="15.5703125" style="3" bestFit="1" customWidth="1"/>
    <col min="36" max="37" width="15.5703125" style="3" customWidth="1"/>
    <col min="38" max="39" width="16.85546875" style="3" bestFit="1" customWidth="1"/>
    <col min="40" max="40" width="5.7109375" style="1" customWidth="1"/>
    <col min="41" max="43" width="10.7109375" style="1" customWidth="1"/>
    <col min="44" max="267" width="24.7109375" style="1" customWidth="1"/>
    <col min="268" max="16384" width="9.140625" style="1"/>
  </cols>
  <sheetData>
    <row r="1" spans="2:42" ht="20.100000000000001" customHeight="1" thickBot="1" x14ac:dyDescent="0.25">
      <c r="G1" s="2">
        <f>D41</f>
        <v>0.54100000000000004</v>
      </c>
      <c r="H1" s="2">
        <f>D42</f>
        <v>0.61499999999999999</v>
      </c>
      <c r="I1" s="2">
        <f>D43</f>
        <v>0.58399999999999996</v>
      </c>
      <c r="J1" s="2">
        <f>D44</f>
        <v>1.0759999999999998</v>
      </c>
      <c r="K1" s="2">
        <f>D45</f>
        <v>0.995</v>
      </c>
      <c r="L1" s="2">
        <f>D46</f>
        <v>0.72799999999999998</v>
      </c>
      <c r="M1" s="2">
        <f>D47</f>
        <v>0.80400000000000005</v>
      </c>
      <c r="N1" s="2">
        <f>D48</f>
        <v>0.77800000000000002</v>
      </c>
      <c r="O1" s="2">
        <f>D49</f>
        <v>0.52100000000000002</v>
      </c>
      <c r="P1" s="2">
        <f>D50</f>
        <v>0.56000000000000005</v>
      </c>
      <c r="Q1" s="2">
        <f>D51</f>
        <v>0.53200000000000003</v>
      </c>
      <c r="R1" s="2">
        <f>D52</f>
        <v>0.59</v>
      </c>
      <c r="S1" s="2">
        <f>D53</f>
        <v>0.28499999999999998</v>
      </c>
      <c r="T1" s="2">
        <f>D54</f>
        <v>0.11199999999999999</v>
      </c>
      <c r="U1" s="2">
        <f>D55</f>
        <v>9.8000000000000004E-2</v>
      </c>
      <c r="V1" s="2">
        <f>D56</f>
        <v>7.8E-2</v>
      </c>
      <c r="W1" s="2">
        <f>D57</f>
        <v>7.2000000000000008E-2</v>
      </c>
      <c r="X1" s="2">
        <f>D58</f>
        <v>0.12</v>
      </c>
      <c r="Y1" s="2">
        <f>D59</f>
        <v>2.2000000000000002E-2</v>
      </c>
      <c r="Z1" s="2">
        <f>D60</f>
        <v>7.6999999999999999E-2</v>
      </c>
      <c r="AA1" s="2">
        <f>D61</f>
        <v>0.1026</v>
      </c>
      <c r="AB1" s="2">
        <f>D62</f>
        <v>7.8E-2</v>
      </c>
      <c r="AC1" s="2">
        <f>D63</f>
        <v>3.9300000000000002E-2</v>
      </c>
      <c r="AD1" s="2">
        <f>D64</f>
        <v>0.1011</v>
      </c>
      <c r="AE1" s="2">
        <f>D65</f>
        <v>5.5800000000000002E-2</v>
      </c>
      <c r="AF1" s="2">
        <f>D66</f>
        <v>3.8300000000000001E-2</v>
      </c>
      <c r="AG1" s="2">
        <f>D67</f>
        <v>0.1447</v>
      </c>
      <c r="AH1" s="2">
        <f>D68</f>
        <v>0.23730000000000001</v>
      </c>
      <c r="AI1" s="2">
        <f>D69</f>
        <v>0.22579999999999997</v>
      </c>
      <c r="AJ1" s="2">
        <f>D70</f>
        <v>9.11E-2</v>
      </c>
      <c r="AK1" s="2">
        <f>D71</f>
        <v>0.2737</v>
      </c>
      <c r="AN1" s="4">
        <f ca="1">AO1-AP1</f>
        <v>294</v>
      </c>
      <c r="AO1" s="5">
        <f ca="1">TODAY()</f>
        <v>44490</v>
      </c>
      <c r="AP1" s="5">
        <v>44196</v>
      </c>
    </row>
    <row r="2" spans="2:42" s="3" customFormat="1" ht="24.95" customHeight="1" thickBot="1" x14ac:dyDescent="0.3">
      <c r="B2" s="78" t="s">
        <v>0</v>
      </c>
      <c r="C2" s="6" t="s">
        <v>1</v>
      </c>
      <c r="D2" s="7" t="s">
        <v>2</v>
      </c>
      <c r="E2" s="8" t="s">
        <v>3</v>
      </c>
      <c r="F2" s="9" t="s">
        <v>4</v>
      </c>
      <c r="G2" s="10">
        <v>1991</v>
      </c>
      <c r="H2" s="11">
        <v>1992</v>
      </c>
      <c r="I2" s="11">
        <v>1993</v>
      </c>
      <c r="J2" s="11">
        <v>1994</v>
      </c>
      <c r="K2" s="11">
        <v>1995</v>
      </c>
      <c r="L2" s="11">
        <v>1996</v>
      </c>
      <c r="M2" s="11">
        <v>1997</v>
      </c>
      <c r="N2" s="11">
        <v>1998</v>
      </c>
      <c r="O2" s="11">
        <v>1999</v>
      </c>
      <c r="P2" s="11">
        <v>2000</v>
      </c>
      <c r="Q2" s="11">
        <v>2001</v>
      </c>
      <c r="R2" s="11">
        <v>2002</v>
      </c>
      <c r="S2" s="11">
        <v>2003</v>
      </c>
      <c r="T2" s="11">
        <v>2004</v>
      </c>
      <c r="U2" s="11">
        <v>2005</v>
      </c>
      <c r="V2" s="11">
        <v>2006</v>
      </c>
      <c r="W2" s="11">
        <v>2007</v>
      </c>
      <c r="X2" s="11">
        <v>2008</v>
      </c>
      <c r="Y2" s="11">
        <v>2009</v>
      </c>
      <c r="Z2" s="11">
        <v>2010</v>
      </c>
      <c r="AA2" s="11">
        <v>2011</v>
      </c>
      <c r="AB2" s="12">
        <v>2012</v>
      </c>
      <c r="AC2" s="12">
        <v>2013</v>
      </c>
      <c r="AD2" s="12">
        <v>2014</v>
      </c>
      <c r="AE2" s="12">
        <v>2015</v>
      </c>
      <c r="AF2" s="12">
        <v>2016</v>
      </c>
      <c r="AG2" s="12">
        <v>2017</v>
      </c>
      <c r="AH2" s="12">
        <v>2018</v>
      </c>
      <c r="AI2" s="12">
        <v>2019</v>
      </c>
      <c r="AJ2" s="13">
        <v>2020</v>
      </c>
      <c r="AK2" s="13">
        <v>2021</v>
      </c>
      <c r="AL2" s="14" t="s">
        <v>5</v>
      </c>
      <c r="AM2" s="15" t="s">
        <v>6</v>
      </c>
    </row>
    <row r="3" spans="2:42" s="3" customFormat="1" ht="15" customHeight="1" x14ac:dyDescent="0.25">
      <c r="B3" s="79"/>
      <c r="C3" s="54">
        <v>33238</v>
      </c>
      <c r="D3" s="55">
        <v>33603</v>
      </c>
      <c r="E3" s="56">
        <f>D3-C3</f>
        <v>365</v>
      </c>
      <c r="F3" s="67"/>
      <c r="G3" s="16">
        <f>((F3*G$1)/365)*E3</f>
        <v>0</v>
      </c>
      <c r="H3" s="17">
        <f>SUM($F$3:G3)*H$1</f>
        <v>0</v>
      </c>
      <c r="I3" s="17">
        <f>SUM($F3:H3)*I$1</f>
        <v>0</v>
      </c>
      <c r="J3" s="17">
        <f>SUM($F3:I3)*J$1</f>
        <v>0</v>
      </c>
      <c r="K3" s="17">
        <f>SUM($F3:J3)*K$1</f>
        <v>0</v>
      </c>
      <c r="L3" s="17">
        <f>SUM($F3:K3)*L$1</f>
        <v>0</v>
      </c>
      <c r="M3" s="17">
        <f>SUM($F3:L3)*M$1</f>
        <v>0</v>
      </c>
      <c r="N3" s="17">
        <f>SUM($F3:M3)*N$1</f>
        <v>0</v>
      </c>
      <c r="O3" s="17">
        <f>SUM($F3:N3)*O$1</f>
        <v>0</v>
      </c>
      <c r="P3" s="17">
        <f>SUM($F3:O3)*P$1</f>
        <v>0</v>
      </c>
      <c r="Q3" s="17">
        <f>SUM($F3:P3)*Q$1</f>
        <v>0</v>
      </c>
      <c r="R3" s="17">
        <f>SUM($F3:Q3)*R$1</f>
        <v>0</v>
      </c>
      <c r="S3" s="17">
        <f>SUM($F3:R3)*S$1</f>
        <v>0</v>
      </c>
      <c r="T3" s="17">
        <f>SUM($F3:S3)*T$1</f>
        <v>0</v>
      </c>
      <c r="U3" s="17">
        <f>SUM($F3:T3)*U$1</f>
        <v>0</v>
      </c>
      <c r="V3" s="17">
        <f>SUM($F3:U3)*V$1</f>
        <v>0</v>
      </c>
      <c r="W3" s="17">
        <f>SUM($F3:V3)*W$1</f>
        <v>0</v>
      </c>
      <c r="X3" s="17">
        <f>SUM($F3:W3)*X$1</f>
        <v>0</v>
      </c>
      <c r="Y3" s="17">
        <f>SUM($F3:X3)*Y$1</f>
        <v>0</v>
      </c>
      <c r="Z3" s="17">
        <f>SUM($F3:Y3)*Z$1</f>
        <v>0</v>
      </c>
      <c r="AA3" s="17">
        <f>SUM($F3:Z3)*AA$1</f>
        <v>0</v>
      </c>
      <c r="AB3" s="17">
        <f>SUM($F3:AA3)*AB$1</f>
        <v>0</v>
      </c>
      <c r="AC3" s="17">
        <f>SUM($F3:AB3)*AC$1</f>
        <v>0</v>
      </c>
      <c r="AD3" s="17">
        <f>SUM($F3:AC3)*AD$1</f>
        <v>0</v>
      </c>
      <c r="AE3" s="17">
        <f>SUM($F3:AD3)*AE$1</f>
        <v>0</v>
      </c>
      <c r="AF3" s="17">
        <f>SUM($F3:AE3)*AF$1</f>
        <v>0</v>
      </c>
      <c r="AG3" s="17">
        <f>SUM($F3:AF3)*AG$1</f>
        <v>0</v>
      </c>
      <c r="AH3" s="17">
        <f>SUM($F3:AG3)*AH$1</f>
        <v>0</v>
      </c>
      <c r="AI3" s="17">
        <f>SUM($F3:AH3)*AI$1</f>
        <v>0</v>
      </c>
      <c r="AJ3" s="17">
        <f>SUM($F3:AI3)*AJ$1</f>
        <v>0</v>
      </c>
      <c r="AK3" s="17">
        <f ca="1">((SUM($F3:AJ3)*AK$1)/365)*$AN$1</f>
        <v>0</v>
      </c>
      <c r="AL3" s="18">
        <f ca="1">SUM(G3:AK3)</f>
        <v>0</v>
      </c>
      <c r="AM3" s="19">
        <f t="shared" ref="AM3:AM33" ca="1" si="0">+F3+AL3</f>
        <v>0</v>
      </c>
    </row>
    <row r="4" spans="2:42" s="3" customFormat="1" ht="15" customHeight="1" x14ac:dyDescent="0.25">
      <c r="B4" s="79"/>
      <c r="C4" s="57">
        <f>D3+1</f>
        <v>33604</v>
      </c>
      <c r="D4" s="52">
        <v>33969</v>
      </c>
      <c r="E4" s="58">
        <f t="shared" ref="E4:E32" si="1">D4-C4</f>
        <v>365</v>
      </c>
      <c r="F4" s="68"/>
      <c r="G4" s="20"/>
      <c r="H4" s="21">
        <f>((F4*H$1)/365)*E4</f>
        <v>0</v>
      </c>
      <c r="I4" s="21">
        <f>SUM($F4:H4)*I$1</f>
        <v>0</v>
      </c>
      <c r="J4" s="21">
        <f>SUM($F4:I4)*J$1</f>
        <v>0</v>
      </c>
      <c r="K4" s="21">
        <f>SUM($F4:J4)*K$1</f>
        <v>0</v>
      </c>
      <c r="L4" s="21">
        <f>SUM($F4:K4)*L$1</f>
        <v>0</v>
      </c>
      <c r="M4" s="21">
        <f>SUM($F4:L4)*M$1</f>
        <v>0</v>
      </c>
      <c r="N4" s="21">
        <f>SUM($F4:M4)*N$1</f>
        <v>0</v>
      </c>
      <c r="O4" s="21">
        <f>SUM($F4:N4)*O$1</f>
        <v>0</v>
      </c>
      <c r="P4" s="21">
        <f>SUM($F4:O4)*P$1</f>
        <v>0</v>
      </c>
      <c r="Q4" s="21">
        <f>SUM($F4:P4)*Q$1</f>
        <v>0</v>
      </c>
      <c r="R4" s="21">
        <f>SUM($F4:Q4)*R$1</f>
        <v>0</v>
      </c>
      <c r="S4" s="21">
        <f>SUM($F4:R4)*S$1</f>
        <v>0</v>
      </c>
      <c r="T4" s="21">
        <f>SUM($F4:S4)*T$1</f>
        <v>0</v>
      </c>
      <c r="U4" s="21">
        <f>SUM($F4:T4)*U$1</f>
        <v>0</v>
      </c>
      <c r="V4" s="21">
        <f>SUM($F4:U4)*V$1</f>
        <v>0</v>
      </c>
      <c r="W4" s="21">
        <f>SUM($F4:V4)*W$1</f>
        <v>0</v>
      </c>
      <c r="X4" s="21">
        <f>SUM($F4:W4)*X$1</f>
        <v>0</v>
      </c>
      <c r="Y4" s="21">
        <f>SUM($F4:X4)*Y$1</f>
        <v>0</v>
      </c>
      <c r="Z4" s="21">
        <f>SUM($F4:Y4)*Z$1</f>
        <v>0</v>
      </c>
      <c r="AA4" s="21">
        <f>SUM($F4:Z4)*AA$1</f>
        <v>0</v>
      </c>
      <c r="AB4" s="21">
        <f>SUM($F4:AA4)*AB$1</f>
        <v>0</v>
      </c>
      <c r="AC4" s="21">
        <f>SUM($F4:AB4)*AC$1</f>
        <v>0</v>
      </c>
      <c r="AD4" s="21">
        <f>SUM($F4:AC4)*AD$1</f>
        <v>0</v>
      </c>
      <c r="AE4" s="21">
        <f>SUM($F4:AD4)*AE$1</f>
        <v>0</v>
      </c>
      <c r="AF4" s="21">
        <f>SUM($F4:AE4)*AF$1</f>
        <v>0</v>
      </c>
      <c r="AG4" s="21">
        <f>SUM($F4:AF4)*AG$1</f>
        <v>0</v>
      </c>
      <c r="AH4" s="21">
        <f>SUM($F4:AG4)*AH$1</f>
        <v>0</v>
      </c>
      <c r="AI4" s="21">
        <f>SUM($F4:AH4)*AI$1</f>
        <v>0</v>
      </c>
      <c r="AJ4" s="17">
        <f>SUM($F4:AI4)*AJ$1</f>
        <v>0</v>
      </c>
      <c r="AK4" s="17">
        <f ca="1">((SUM($F4:AJ4)*AK$1)/365)*$AN$1</f>
        <v>0</v>
      </c>
      <c r="AL4" s="22">
        <f ca="1">SUM(G4:AK4)</f>
        <v>0</v>
      </c>
      <c r="AM4" s="23">
        <f t="shared" ca="1" si="0"/>
        <v>0</v>
      </c>
    </row>
    <row r="5" spans="2:42" s="3" customFormat="1" ht="15" customHeight="1" x14ac:dyDescent="0.25">
      <c r="B5" s="80"/>
      <c r="C5" s="59">
        <f>D4</f>
        <v>33969</v>
      </c>
      <c r="D5" s="51">
        <v>34334</v>
      </c>
      <c r="E5" s="60">
        <f t="shared" si="1"/>
        <v>365</v>
      </c>
      <c r="F5" s="69"/>
      <c r="G5" s="20"/>
      <c r="H5" s="24"/>
      <c r="I5" s="21">
        <f>((F5*I$1)/365)*E5</f>
        <v>0</v>
      </c>
      <c r="J5" s="21">
        <f>SUM($F5:I5)*J$1</f>
        <v>0</v>
      </c>
      <c r="K5" s="21">
        <f>SUM($F5:J5)*K$1</f>
        <v>0</v>
      </c>
      <c r="L5" s="21">
        <f>SUM($F5:K5)*L$1</f>
        <v>0</v>
      </c>
      <c r="M5" s="21">
        <f>SUM($F5:L5)*M$1</f>
        <v>0</v>
      </c>
      <c r="N5" s="21">
        <f>SUM($F5:M5)*N$1</f>
        <v>0</v>
      </c>
      <c r="O5" s="21">
        <f>SUM($F5:N5)*O$1</f>
        <v>0</v>
      </c>
      <c r="P5" s="21">
        <f>SUM($F5:O5)*P$1</f>
        <v>0</v>
      </c>
      <c r="Q5" s="21">
        <f>SUM($F5:P5)*Q$1</f>
        <v>0</v>
      </c>
      <c r="R5" s="21">
        <f>SUM($F5:Q5)*R$1</f>
        <v>0</v>
      </c>
      <c r="S5" s="21">
        <f>SUM($F5:R5)*S$1</f>
        <v>0</v>
      </c>
      <c r="T5" s="21">
        <f>SUM($F5:S5)*T$1</f>
        <v>0</v>
      </c>
      <c r="U5" s="21">
        <f>SUM($F5:T5)*U$1</f>
        <v>0</v>
      </c>
      <c r="V5" s="21">
        <f>SUM($F5:U5)*V$1</f>
        <v>0</v>
      </c>
      <c r="W5" s="21">
        <f>SUM($F5:V5)*W$1</f>
        <v>0</v>
      </c>
      <c r="X5" s="21">
        <f>SUM($F5:W5)*X$1</f>
        <v>0</v>
      </c>
      <c r="Y5" s="21">
        <f>SUM($F5:X5)*Y$1</f>
        <v>0</v>
      </c>
      <c r="Z5" s="21">
        <f>SUM($F5:Y5)*Z$1</f>
        <v>0</v>
      </c>
      <c r="AA5" s="21">
        <f>SUM($F5:Z5)*AA$1</f>
        <v>0</v>
      </c>
      <c r="AB5" s="21">
        <f>SUM($F5:AA5)*AB$1</f>
        <v>0</v>
      </c>
      <c r="AC5" s="21">
        <f>SUM($F5:AB5)*AC$1</f>
        <v>0</v>
      </c>
      <c r="AD5" s="21">
        <f>SUM($F5:AC5)*AD$1</f>
        <v>0</v>
      </c>
      <c r="AE5" s="21">
        <f>SUM($F5:AD5)*AE$1</f>
        <v>0</v>
      </c>
      <c r="AF5" s="21">
        <f>SUM($F5:AE5)*AF$1</f>
        <v>0</v>
      </c>
      <c r="AG5" s="21">
        <f>SUM($F5:AF5)*AG$1</f>
        <v>0</v>
      </c>
      <c r="AH5" s="21">
        <f>SUM($F5:AG5)*AH$1</f>
        <v>0</v>
      </c>
      <c r="AI5" s="21">
        <f>SUM($F5:AH5)*AI$1</f>
        <v>0</v>
      </c>
      <c r="AJ5" s="17">
        <f>SUM($F5:AI5)*AJ$1</f>
        <v>0</v>
      </c>
      <c r="AK5" s="17">
        <f ca="1">((SUM($F5:AJ5)*AK$1)/365)*$AN$1</f>
        <v>0</v>
      </c>
      <c r="AL5" s="22">
        <f t="shared" ref="AL5:AL31" ca="1" si="2">SUM(G5:AK5)</f>
        <v>0</v>
      </c>
      <c r="AM5" s="23">
        <f t="shared" ca="1" si="0"/>
        <v>0</v>
      </c>
    </row>
    <row r="6" spans="2:42" s="3" customFormat="1" ht="15" customHeight="1" x14ac:dyDescent="0.25">
      <c r="B6" s="80"/>
      <c r="C6" s="57">
        <f t="shared" ref="C6:C30" si="3">D5</f>
        <v>34334</v>
      </c>
      <c r="D6" s="52">
        <v>34699</v>
      </c>
      <c r="E6" s="58">
        <f t="shared" si="1"/>
        <v>365</v>
      </c>
      <c r="F6" s="68"/>
      <c r="G6" s="20"/>
      <c r="H6" s="24"/>
      <c r="I6" s="24"/>
      <c r="J6" s="21">
        <f>((F6*J$1)/365)*E6</f>
        <v>0</v>
      </c>
      <c r="K6" s="21">
        <f>SUM($F6:J6)*K$1</f>
        <v>0</v>
      </c>
      <c r="L6" s="21">
        <f>SUM($F6:K6)*L$1</f>
        <v>0</v>
      </c>
      <c r="M6" s="21">
        <f>SUM($F6:L6)*M$1</f>
        <v>0</v>
      </c>
      <c r="N6" s="21">
        <f>SUM($F6:M6)*N$1</f>
        <v>0</v>
      </c>
      <c r="O6" s="21">
        <f>SUM($F6:N6)*O$1</f>
        <v>0</v>
      </c>
      <c r="P6" s="21">
        <f>SUM($F6:O6)*P$1</f>
        <v>0</v>
      </c>
      <c r="Q6" s="21">
        <f>SUM($F6:P6)*Q$1</f>
        <v>0</v>
      </c>
      <c r="R6" s="21">
        <f>SUM($F6:Q6)*R$1</f>
        <v>0</v>
      </c>
      <c r="S6" s="21">
        <f>SUM($F6:R6)*S$1</f>
        <v>0</v>
      </c>
      <c r="T6" s="21">
        <f>SUM($F6:S6)*T$1</f>
        <v>0</v>
      </c>
      <c r="U6" s="21">
        <f>SUM($F6:T6)*U$1</f>
        <v>0</v>
      </c>
      <c r="V6" s="21">
        <f>SUM($F6:U6)*V$1</f>
        <v>0</v>
      </c>
      <c r="W6" s="21">
        <f>SUM($F6:V6)*W$1</f>
        <v>0</v>
      </c>
      <c r="X6" s="21">
        <f>SUM($F6:W6)*X$1</f>
        <v>0</v>
      </c>
      <c r="Y6" s="21">
        <f>SUM($F6:X6)*Y$1</f>
        <v>0</v>
      </c>
      <c r="Z6" s="21">
        <f>SUM($F6:Y6)*Z$1</f>
        <v>0</v>
      </c>
      <c r="AA6" s="21">
        <f>SUM($F6:Z6)*AA$1</f>
        <v>0</v>
      </c>
      <c r="AB6" s="21">
        <f>SUM($F6:AA6)*AB$1</f>
        <v>0</v>
      </c>
      <c r="AC6" s="21">
        <f>SUM($F6:AB6)*AC$1</f>
        <v>0</v>
      </c>
      <c r="AD6" s="21">
        <f>SUM($F6:AC6)*AD$1</f>
        <v>0</v>
      </c>
      <c r="AE6" s="21">
        <f>SUM($F6:AD6)*AE$1</f>
        <v>0</v>
      </c>
      <c r="AF6" s="21">
        <f>SUM($F6:AE6)*AF$1</f>
        <v>0</v>
      </c>
      <c r="AG6" s="21">
        <f>SUM($F6:AF6)*AG$1</f>
        <v>0</v>
      </c>
      <c r="AH6" s="21">
        <f>SUM($F6:AG6)*AH$1</f>
        <v>0</v>
      </c>
      <c r="AI6" s="21">
        <f>SUM($F6:AH6)*AI$1</f>
        <v>0</v>
      </c>
      <c r="AJ6" s="17">
        <f>SUM($F6:AI6)*AJ$1</f>
        <v>0</v>
      </c>
      <c r="AK6" s="17">
        <f ca="1">((SUM($F6:AJ6)*AK$1)/365)*$AN$1</f>
        <v>0</v>
      </c>
      <c r="AL6" s="22">
        <f t="shared" ca="1" si="2"/>
        <v>0</v>
      </c>
      <c r="AM6" s="23">
        <f t="shared" ca="1" si="0"/>
        <v>0</v>
      </c>
    </row>
    <row r="7" spans="2:42" s="3" customFormat="1" ht="15" customHeight="1" x14ac:dyDescent="0.25">
      <c r="B7" s="80"/>
      <c r="C7" s="59">
        <f t="shared" si="3"/>
        <v>34699</v>
      </c>
      <c r="D7" s="51">
        <v>35064</v>
      </c>
      <c r="E7" s="60">
        <f t="shared" si="1"/>
        <v>365</v>
      </c>
      <c r="F7" s="69"/>
      <c r="G7" s="20"/>
      <c r="H7" s="24"/>
      <c r="I7" s="24"/>
      <c r="J7" s="24"/>
      <c r="K7" s="21">
        <f>((F7*K$1)/365)*E7</f>
        <v>0</v>
      </c>
      <c r="L7" s="21">
        <f>SUM($F7:K7)*L$1</f>
        <v>0</v>
      </c>
      <c r="M7" s="21">
        <f>SUM($F7:L7)*M$1</f>
        <v>0</v>
      </c>
      <c r="N7" s="21">
        <f>SUM($F7:M7)*N$1</f>
        <v>0</v>
      </c>
      <c r="O7" s="21">
        <f>SUM($F7:N7)*O$1</f>
        <v>0</v>
      </c>
      <c r="P7" s="21">
        <f>SUM($F7:O7)*P$1</f>
        <v>0</v>
      </c>
      <c r="Q7" s="21">
        <f>SUM($F7:P7)*Q$1</f>
        <v>0</v>
      </c>
      <c r="R7" s="21">
        <f>SUM($F7:Q7)*R$1</f>
        <v>0</v>
      </c>
      <c r="S7" s="21">
        <f>SUM($F7:R7)*S$1</f>
        <v>0</v>
      </c>
      <c r="T7" s="21">
        <f>SUM($F7:S7)*T$1</f>
        <v>0</v>
      </c>
      <c r="U7" s="21">
        <f>SUM($F7:T7)*U$1</f>
        <v>0</v>
      </c>
      <c r="V7" s="21">
        <f>SUM($F7:U7)*V$1</f>
        <v>0</v>
      </c>
      <c r="W7" s="21">
        <f>SUM($F7:V7)*W$1</f>
        <v>0</v>
      </c>
      <c r="X7" s="21">
        <f>SUM($F7:W7)*X$1</f>
        <v>0</v>
      </c>
      <c r="Y7" s="21">
        <f>SUM($F7:X7)*Y$1</f>
        <v>0</v>
      </c>
      <c r="Z7" s="21">
        <f>SUM($F7:Y7)*Z$1</f>
        <v>0</v>
      </c>
      <c r="AA7" s="21">
        <f>SUM($F7:Z7)*AA$1</f>
        <v>0</v>
      </c>
      <c r="AB7" s="21">
        <f>SUM($F7:AA7)*AB$1</f>
        <v>0</v>
      </c>
      <c r="AC7" s="21">
        <f>SUM($F7:AB7)*AC$1</f>
        <v>0</v>
      </c>
      <c r="AD7" s="21">
        <f>SUM($F7:AC7)*AD$1</f>
        <v>0</v>
      </c>
      <c r="AE7" s="21">
        <f>SUM($F7:AD7)*AE$1</f>
        <v>0</v>
      </c>
      <c r="AF7" s="21">
        <f>SUM($F7:AE7)*AF$1</f>
        <v>0</v>
      </c>
      <c r="AG7" s="21">
        <f>SUM($F7:AF7)*AG$1</f>
        <v>0</v>
      </c>
      <c r="AH7" s="21">
        <f>SUM($F7:AG7)*AH$1</f>
        <v>0</v>
      </c>
      <c r="AI7" s="21">
        <f>SUM($F7:AH7)*AI$1</f>
        <v>0</v>
      </c>
      <c r="AJ7" s="17">
        <f>SUM($F7:AI7)*AJ$1</f>
        <v>0</v>
      </c>
      <c r="AK7" s="17">
        <f ca="1">((SUM($F7:AJ7)*AK$1)/365)*$AN$1</f>
        <v>0</v>
      </c>
      <c r="AL7" s="22">
        <f t="shared" ca="1" si="2"/>
        <v>0</v>
      </c>
      <c r="AM7" s="23">
        <f t="shared" ca="1" si="0"/>
        <v>0</v>
      </c>
    </row>
    <row r="8" spans="2:42" s="3" customFormat="1" ht="15" customHeight="1" x14ac:dyDescent="0.25">
      <c r="B8" s="80"/>
      <c r="C8" s="57">
        <f>D7+1</f>
        <v>35065</v>
      </c>
      <c r="D8" s="52">
        <v>35430</v>
      </c>
      <c r="E8" s="58">
        <f t="shared" si="1"/>
        <v>365</v>
      </c>
      <c r="F8" s="68"/>
      <c r="G8" s="20"/>
      <c r="H8" s="24"/>
      <c r="I8" s="24"/>
      <c r="J8" s="24"/>
      <c r="K8" s="24"/>
      <c r="L8" s="21">
        <f>((F8*L$1)/365)*E8</f>
        <v>0</v>
      </c>
      <c r="M8" s="21">
        <f>SUM($F8:L8)*M$1</f>
        <v>0</v>
      </c>
      <c r="N8" s="21">
        <f>SUM($F8:M8)*N$1</f>
        <v>0</v>
      </c>
      <c r="O8" s="21">
        <f>SUM($F8:N8)*O$1</f>
        <v>0</v>
      </c>
      <c r="P8" s="21">
        <f>SUM($F8:O8)*P$1</f>
        <v>0</v>
      </c>
      <c r="Q8" s="21">
        <f>SUM($F8:P8)*Q$1</f>
        <v>0</v>
      </c>
      <c r="R8" s="21">
        <f>SUM($F8:Q8)*R$1</f>
        <v>0</v>
      </c>
      <c r="S8" s="21">
        <f>SUM($F8:R8)*S$1</f>
        <v>0</v>
      </c>
      <c r="T8" s="21">
        <f>SUM($F8:S8)*T$1</f>
        <v>0</v>
      </c>
      <c r="U8" s="21">
        <f>SUM($F8:T8)*U$1</f>
        <v>0</v>
      </c>
      <c r="V8" s="21">
        <f>SUM($F8:U8)*V$1</f>
        <v>0</v>
      </c>
      <c r="W8" s="21">
        <f>SUM($F8:V8)*W$1</f>
        <v>0</v>
      </c>
      <c r="X8" s="21">
        <f>SUM($F8:W8)*X$1</f>
        <v>0</v>
      </c>
      <c r="Y8" s="21">
        <f>SUM($F8:X8)*Y$1</f>
        <v>0</v>
      </c>
      <c r="Z8" s="21">
        <f>SUM($F8:Y8)*Z$1</f>
        <v>0</v>
      </c>
      <c r="AA8" s="21">
        <f>SUM($F8:Z8)*AA$1</f>
        <v>0</v>
      </c>
      <c r="AB8" s="21">
        <f>SUM($F8:AA8)*AB$1</f>
        <v>0</v>
      </c>
      <c r="AC8" s="21">
        <f>SUM($F8:AB8)*AC$1</f>
        <v>0</v>
      </c>
      <c r="AD8" s="21">
        <f>SUM($F8:AC8)*AD$1</f>
        <v>0</v>
      </c>
      <c r="AE8" s="21">
        <f>SUM($F8:AD8)*AE$1</f>
        <v>0</v>
      </c>
      <c r="AF8" s="21">
        <f>SUM($F8:AE8)*AF$1</f>
        <v>0</v>
      </c>
      <c r="AG8" s="21">
        <f>SUM($F8:AF8)*AG$1</f>
        <v>0</v>
      </c>
      <c r="AH8" s="21">
        <f>SUM($F8:AG8)*AH$1</f>
        <v>0</v>
      </c>
      <c r="AI8" s="21">
        <f>SUM($F8:AH8)*AI$1</f>
        <v>0</v>
      </c>
      <c r="AJ8" s="17">
        <f>SUM($F8:AI8)*AJ$1</f>
        <v>0</v>
      </c>
      <c r="AK8" s="17">
        <f ca="1">((SUM($F8:AJ8)*AK$1)/365)*$AN$1</f>
        <v>0</v>
      </c>
      <c r="AL8" s="22">
        <f t="shared" ca="1" si="2"/>
        <v>0</v>
      </c>
      <c r="AM8" s="23">
        <f t="shared" ca="1" si="0"/>
        <v>0</v>
      </c>
    </row>
    <row r="9" spans="2:42" s="3" customFormat="1" ht="15" customHeight="1" x14ac:dyDescent="0.25">
      <c r="B9" s="80"/>
      <c r="C9" s="59">
        <f t="shared" si="3"/>
        <v>35430</v>
      </c>
      <c r="D9" s="51">
        <v>35795</v>
      </c>
      <c r="E9" s="60">
        <f t="shared" si="1"/>
        <v>365</v>
      </c>
      <c r="F9" s="69"/>
      <c r="G9" s="20"/>
      <c r="H9" s="24"/>
      <c r="I9" s="24"/>
      <c r="J9" s="24"/>
      <c r="K9" s="24"/>
      <c r="L9" s="24"/>
      <c r="M9" s="21">
        <f>((F9*M$1)/365)*E9</f>
        <v>0</v>
      </c>
      <c r="N9" s="21">
        <f>SUM($F9:M9)*N$1</f>
        <v>0</v>
      </c>
      <c r="O9" s="21">
        <f>SUM($F9:N9)*O$1</f>
        <v>0</v>
      </c>
      <c r="P9" s="21">
        <f>SUM($F9:O9)*P$1</f>
        <v>0</v>
      </c>
      <c r="Q9" s="21">
        <f>SUM($F9:P9)*Q$1</f>
        <v>0</v>
      </c>
      <c r="R9" s="21">
        <f>SUM($F9:Q9)*R$1</f>
        <v>0</v>
      </c>
      <c r="S9" s="21">
        <f>SUM($F9:R9)*S$1</f>
        <v>0</v>
      </c>
      <c r="T9" s="21">
        <f>SUM($F9:S9)*T$1</f>
        <v>0</v>
      </c>
      <c r="U9" s="21">
        <f>SUM($F9:T9)*U$1</f>
        <v>0</v>
      </c>
      <c r="V9" s="21">
        <f>SUM($F9:U9)*V$1</f>
        <v>0</v>
      </c>
      <c r="W9" s="21">
        <f>SUM($F9:V9)*W$1</f>
        <v>0</v>
      </c>
      <c r="X9" s="21">
        <f>SUM($F9:W9)*X$1</f>
        <v>0</v>
      </c>
      <c r="Y9" s="21">
        <f>SUM($F9:X9)*Y$1</f>
        <v>0</v>
      </c>
      <c r="Z9" s="21">
        <f>SUM($F9:Y9)*Z$1</f>
        <v>0</v>
      </c>
      <c r="AA9" s="21">
        <f>SUM($F9:Z9)*AA$1</f>
        <v>0</v>
      </c>
      <c r="AB9" s="21">
        <f>SUM($F9:AA9)*AB$1</f>
        <v>0</v>
      </c>
      <c r="AC9" s="21">
        <f>SUM($F9:AB9)*AC$1</f>
        <v>0</v>
      </c>
      <c r="AD9" s="21">
        <f>SUM($F9:AC9)*AD$1</f>
        <v>0</v>
      </c>
      <c r="AE9" s="21">
        <f>SUM($F9:AD9)*AE$1</f>
        <v>0</v>
      </c>
      <c r="AF9" s="21">
        <f>SUM($F9:AE9)*AF$1</f>
        <v>0</v>
      </c>
      <c r="AG9" s="21">
        <f>SUM($F9:AF9)*AG$1</f>
        <v>0</v>
      </c>
      <c r="AH9" s="21">
        <f>SUM($F9:AG9)*AH$1</f>
        <v>0</v>
      </c>
      <c r="AI9" s="21">
        <f>SUM($F9:AH9)*AI$1</f>
        <v>0</v>
      </c>
      <c r="AJ9" s="17">
        <f>SUM($F9:AI9)*AJ$1</f>
        <v>0</v>
      </c>
      <c r="AK9" s="17">
        <f ca="1">((SUM($F9:AJ9)*AK$1)/365)*$AN$1</f>
        <v>0</v>
      </c>
      <c r="AL9" s="22">
        <f t="shared" ca="1" si="2"/>
        <v>0</v>
      </c>
      <c r="AM9" s="23">
        <f t="shared" ca="1" si="0"/>
        <v>0</v>
      </c>
    </row>
    <row r="10" spans="2:42" s="3" customFormat="1" ht="15" customHeight="1" x14ac:dyDescent="0.25">
      <c r="B10" s="80"/>
      <c r="C10" s="57">
        <f t="shared" si="3"/>
        <v>35795</v>
      </c>
      <c r="D10" s="52">
        <v>36160</v>
      </c>
      <c r="E10" s="58">
        <f t="shared" si="1"/>
        <v>365</v>
      </c>
      <c r="F10" s="68"/>
      <c r="G10" s="20"/>
      <c r="H10" s="24"/>
      <c r="I10" s="24"/>
      <c r="J10" s="24"/>
      <c r="K10" s="24"/>
      <c r="L10" s="24"/>
      <c r="M10" s="24"/>
      <c r="N10" s="21">
        <f>((F10*N$1)/365)*E10</f>
        <v>0</v>
      </c>
      <c r="O10" s="21">
        <f>SUM($F10:N10)*O$1</f>
        <v>0</v>
      </c>
      <c r="P10" s="21">
        <f>SUM($F10:O10)*P$1</f>
        <v>0</v>
      </c>
      <c r="Q10" s="21">
        <f>SUM($F10:P10)*Q$1</f>
        <v>0</v>
      </c>
      <c r="R10" s="21">
        <f>SUM($F10:Q10)*R$1</f>
        <v>0</v>
      </c>
      <c r="S10" s="21">
        <f>SUM($F10:R10)*S$1</f>
        <v>0</v>
      </c>
      <c r="T10" s="21">
        <f>SUM($F10:S10)*T$1</f>
        <v>0</v>
      </c>
      <c r="U10" s="21">
        <f>SUM($F10:T10)*U$1</f>
        <v>0</v>
      </c>
      <c r="V10" s="21">
        <f>SUM($F10:U10)*V$1</f>
        <v>0</v>
      </c>
      <c r="W10" s="21">
        <f>SUM($F10:V10)*W$1</f>
        <v>0</v>
      </c>
      <c r="X10" s="21">
        <f>SUM($F10:W10)*X$1</f>
        <v>0</v>
      </c>
      <c r="Y10" s="21">
        <f>SUM($F10:X10)*Y$1</f>
        <v>0</v>
      </c>
      <c r="Z10" s="21">
        <f>SUM($F10:Y10)*Z$1</f>
        <v>0</v>
      </c>
      <c r="AA10" s="21">
        <f>SUM($F10:Z10)*AA$1</f>
        <v>0</v>
      </c>
      <c r="AB10" s="21">
        <f>SUM($F10:AA10)*AB$1</f>
        <v>0</v>
      </c>
      <c r="AC10" s="21">
        <f>SUM($F10:AB10)*AC$1</f>
        <v>0</v>
      </c>
      <c r="AD10" s="21">
        <f>SUM($F10:AC10)*AD$1</f>
        <v>0</v>
      </c>
      <c r="AE10" s="21">
        <f>SUM($F10:AD10)*AE$1</f>
        <v>0</v>
      </c>
      <c r="AF10" s="21">
        <f>SUM($F10:AE10)*AF$1</f>
        <v>0</v>
      </c>
      <c r="AG10" s="21">
        <f>SUM($F10:AF10)*AG$1</f>
        <v>0</v>
      </c>
      <c r="AH10" s="21">
        <f>SUM($F10:AG10)*AH$1</f>
        <v>0</v>
      </c>
      <c r="AI10" s="21">
        <f>SUM($F10:AH10)*AI$1</f>
        <v>0</v>
      </c>
      <c r="AJ10" s="17">
        <f>SUM($F10:AI10)*AJ$1</f>
        <v>0</v>
      </c>
      <c r="AK10" s="17">
        <f ca="1">((SUM($F10:AJ10)*AK$1)/365)*$AN$1</f>
        <v>0</v>
      </c>
      <c r="AL10" s="22">
        <f t="shared" ca="1" si="2"/>
        <v>0</v>
      </c>
      <c r="AM10" s="23">
        <f t="shared" ca="1" si="0"/>
        <v>0</v>
      </c>
    </row>
    <row r="11" spans="2:42" s="3" customFormat="1" ht="15" customHeight="1" x14ac:dyDescent="0.25">
      <c r="B11" s="80"/>
      <c r="C11" s="59">
        <f t="shared" si="3"/>
        <v>36160</v>
      </c>
      <c r="D11" s="51">
        <v>36525</v>
      </c>
      <c r="E11" s="60">
        <f t="shared" si="1"/>
        <v>365</v>
      </c>
      <c r="F11" s="69"/>
      <c r="G11" s="20"/>
      <c r="H11" s="24"/>
      <c r="I11" s="24"/>
      <c r="J11" s="24"/>
      <c r="K11" s="24"/>
      <c r="L11" s="24"/>
      <c r="M11" s="24"/>
      <c r="N11" s="24"/>
      <c r="O11" s="21">
        <f>((F11*O$1)/365)*E11</f>
        <v>0</v>
      </c>
      <c r="P11" s="21">
        <f>SUM($F11:O11)*P$1</f>
        <v>0</v>
      </c>
      <c r="Q11" s="21">
        <f>SUM($F11:P11)*Q$1</f>
        <v>0</v>
      </c>
      <c r="R11" s="21">
        <f>SUM($F11:Q11)*R$1</f>
        <v>0</v>
      </c>
      <c r="S11" s="21">
        <f>SUM($F11:R11)*S$1</f>
        <v>0</v>
      </c>
      <c r="T11" s="21">
        <f>SUM($F11:S11)*T$1</f>
        <v>0</v>
      </c>
      <c r="U11" s="21">
        <f>SUM($F11:T11)*U$1</f>
        <v>0</v>
      </c>
      <c r="V11" s="21">
        <f>SUM($F11:U11)*V$1</f>
        <v>0</v>
      </c>
      <c r="W11" s="21">
        <f>SUM($F11:V11)*W$1</f>
        <v>0</v>
      </c>
      <c r="X11" s="21">
        <f>SUM($F11:W11)*X$1</f>
        <v>0</v>
      </c>
      <c r="Y11" s="21">
        <f>SUM($F11:X11)*Y$1</f>
        <v>0</v>
      </c>
      <c r="Z11" s="21">
        <f>SUM($F11:Y11)*Z$1</f>
        <v>0</v>
      </c>
      <c r="AA11" s="21">
        <f>SUM($F11:Z11)*AA$1</f>
        <v>0</v>
      </c>
      <c r="AB11" s="21">
        <f>SUM($F11:AA11)*AB$1</f>
        <v>0</v>
      </c>
      <c r="AC11" s="21">
        <f>SUM($F11:AB11)*AC$1</f>
        <v>0</v>
      </c>
      <c r="AD11" s="21">
        <f>SUM($F11:AC11)*AD$1</f>
        <v>0</v>
      </c>
      <c r="AE11" s="21">
        <f>SUM($F11:AD11)*AE$1</f>
        <v>0</v>
      </c>
      <c r="AF11" s="21">
        <f>SUM($F11:AE11)*AF$1</f>
        <v>0</v>
      </c>
      <c r="AG11" s="21">
        <f>SUM($F11:AF11)*AG$1</f>
        <v>0</v>
      </c>
      <c r="AH11" s="21">
        <f>SUM($F11:AG11)*AH$1</f>
        <v>0</v>
      </c>
      <c r="AI11" s="21">
        <f>SUM($F11:AH11)*AI$1</f>
        <v>0</v>
      </c>
      <c r="AJ11" s="17">
        <f>SUM($F11:AI11)*AJ$1</f>
        <v>0</v>
      </c>
      <c r="AK11" s="17">
        <f ca="1">((SUM($F11:AJ11)*AK$1)/365)*$AN$1</f>
        <v>0</v>
      </c>
      <c r="AL11" s="22">
        <f t="shared" ca="1" si="2"/>
        <v>0</v>
      </c>
      <c r="AM11" s="23">
        <f t="shared" ca="1" si="0"/>
        <v>0</v>
      </c>
    </row>
    <row r="12" spans="2:42" s="3" customFormat="1" ht="15" customHeight="1" x14ac:dyDescent="0.25">
      <c r="B12" s="80"/>
      <c r="C12" s="57">
        <f>D11+1</f>
        <v>36526</v>
      </c>
      <c r="D12" s="52">
        <v>36891</v>
      </c>
      <c r="E12" s="58">
        <f t="shared" si="1"/>
        <v>365</v>
      </c>
      <c r="F12" s="68"/>
      <c r="G12" s="20"/>
      <c r="H12" s="24"/>
      <c r="I12" s="24"/>
      <c r="J12" s="24"/>
      <c r="K12" s="24"/>
      <c r="L12" s="24"/>
      <c r="M12" s="24"/>
      <c r="N12" s="24"/>
      <c r="O12" s="24"/>
      <c r="P12" s="21">
        <f>((F12*P$1)/365)*E12</f>
        <v>0</v>
      </c>
      <c r="Q12" s="21">
        <f>SUM($F12:P12)*Q$1</f>
        <v>0</v>
      </c>
      <c r="R12" s="21">
        <f>SUM($F12:Q12)*R$1</f>
        <v>0</v>
      </c>
      <c r="S12" s="21">
        <f>SUM($F12:R12)*S$1</f>
        <v>0</v>
      </c>
      <c r="T12" s="21">
        <f>SUM($F12:S12)*T$1</f>
        <v>0</v>
      </c>
      <c r="U12" s="21">
        <f>SUM($F12:T12)*U$1</f>
        <v>0</v>
      </c>
      <c r="V12" s="21">
        <f>SUM($F12:U12)*V$1</f>
        <v>0</v>
      </c>
      <c r="W12" s="21">
        <f>SUM($F12:V12)*W$1</f>
        <v>0</v>
      </c>
      <c r="X12" s="21">
        <f>SUM($F12:W12)*X$1</f>
        <v>0</v>
      </c>
      <c r="Y12" s="21">
        <f>SUM($F12:X12)*Y$1</f>
        <v>0</v>
      </c>
      <c r="Z12" s="21">
        <f>SUM($F12:Y12)*Z$1</f>
        <v>0</v>
      </c>
      <c r="AA12" s="21">
        <f>SUM($F12:Z12)*AA$1</f>
        <v>0</v>
      </c>
      <c r="AB12" s="21">
        <f>SUM($F12:AA12)*AB$1</f>
        <v>0</v>
      </c>
      <c r="AC12" s="21">
        <f>SUM($F12:AB12)*AC$1</f>
        <v>0</v>
      </c>
      <c r="AD12" s="21">
        <f>SUM($F12:AC12)*AD$1</f>
        <v>0</v>
      </c>
      <c r="AE12" s="21">
        <f>SUM($F12:AD12)*AE$1</f>
        <v>0</v>
      </c>
      <c r="AF12" s="21">
        <f>SUM($F12:AE12)*AF$1</f>
        <v>0</v>
      </c>
      <c r="AG12" s="21">
        <f>SUM($F12:AF12)*AG$1</f>
        <v>0</v>
      </c>
      <c r="AH12" s="21">
        <f>SUM($F12:AG12)*AH$1</f>
        <v>0</v>
      </c>
      <c r="AI12" s="21">
        <f>SUM($F12:AH12)*AI$1</f>
        <v>0</v>
      </c>
      <c r="AJ12" s="17">
        <f>SUM($F12:AI12)*AJ$1</f>
        <v>0</v>
      </c>
      <c r="AK12" s="17">
        <f ca="1">((SUM($F12:AJ12)*AK$1)/365)*$AN$1</f>
        <v>0</v>
      </c>
      <c r="AL12" s="22">
        <f t="shared" ca="1" si="2"/>
        <v>0</v>
      </c>
      <c r="AM12" s="23">
        <f t="shared" ca="1" si="0"/>
        <v>0</v>
      </c>
    </row>
    <row r="13" spans="2:42" s="3" customFormat="1" ht="15" customHeight="1" x14ac:dyDescent="0.25">
      <c r="B13" s="81"/>
      <c r="C13" s="59">
        <f>D12</f>
        <v>36891</v>
      </c>
      <c r="D13" s="51">
        <v>37256</v>
      </c>
      <c r="E13" s="60">
        <f t="shared" si="1"/>
        <v>365</v>
      </c>
      <c r="F13" s="69"/>
      <c r="G13" s="20"/>
      <c r="H13" s="24"/>
      <c r="I13" s="24"/>
      <c r="J13" s="24"/>
      <c r="K13" s="24"/>
      <c r="L13" s="24"/>
      <c r="M13" s="24"/>
      <c r="N13" s="24"/>
      <c r="O13" s="24"/>
      <c r="P13" s="24"/>
      <c r="Q13" s="21">
        <f>((F13*Q$1)/365)*E13</f>
        <v>0</v>
      </c>
      <c r="R13" s="21">
        <f>SUM($F13:Q13)*R$1</f>
        <v>0</v>
      </c>
      <c r="S13" s="21">
        <f>SUM($F13:R13)*S$1</f>
        <v>0</v>
      </c>
      <c r="T13" s="21">
        <f>SUM($F13:S13)*T$1</f>
        <v>0</v>
      </c>
      <c r="U13" s="21">
        <f>SUM($F13:T13)*U$1</f>
        <v>0</v>
      </c>
      <c r="V13" s="21">
        <f>SUM($F13:U13)*V$1</f>
        <v>0</v>
      </c>
      <c r="W13" s="21">
        <f>SUM($F13:V13)*W$1</f>
        <v>0</v>
      </c>
      <c r="X13" s="21">
        <f>SUM($F13:W13)*X$1</f>
        <v>0</v>
      </c>
      <c r="Y13" s="21">
        <f>SUM($F13:X13)*Y$1</f>
        <v>0</v>
      </c>
      <c r="Z13" s="21">
        <f>SUM($F13:Y13)*Z$1</f>
        <v>0</v>
      </c>
      <c r="AA13" s="21">
        <f>SUM($F13:Z13)*AA$1</f>
        <v>0</v>
      </c>
      <c r="AB13" s="21">
        <f>SUM($F13:AA13)*AB$1</f>
        <v>0</v>
      </c>
      <c r="AC13" s="21">
        <f>SUM($F13:AB13)*AC$1</f>
        <v>0</v>
      </c>
      <c r="AD13" s="21">
        <f>SUM($F13:AC13)*AD$1</f>
        <v>0</v>
      </c>
      <c r="AE13" s="21">
        <f>SUM($F13:AD13)*AE$1</f>
        <v>0</v>
      </c>
      <c r="AF13" s="21">
        <f>SUM($F13:AE13)*AF$1</f>
        <v>0</v>
      </c>
      <c r="AG13" s="21">
        <f>SUM($F13:AF13)*AG$1</f>
        <v>0</v>
      </c>
      <c r="AH13" s="21">
        <f>SUM($F13:AG13)*AH$1</f>
        <v>0</v>
      </c>
      <c r="AI13" s="21">
        <f>SUM($F13:AH13)*AI$1</f>
        <v>0</v>
      </c>
      <c r="AJ13" s="17">
        <f>SUM($F13:AI13)*AJ$1</f>
        <v>0</v>
      </c>
      <c r="AK13" s="17">
        <f ca="1">((SUM($F13:AJ13)*AK$1)/365)*$AN$1</f>
        <v>0</v>
      </c>
      <c r="AL13" s="22">
        <f t="shared" ca="1" si="2"/>
        <v>0</v>
      </c>
      <c r="AM13" s="23">
        <f t="shared" ca="1" si="0"/>
        <v>0</v>
      </c>
    </row>
    <row r="14" spans="2:42" s="3" customFormat="1" ht="15" customHeight="1" x14ac:dyDescent="0.25">
      <c r="B14" s="81"/>
      <c r="C14" s="57">
        <v>37358</v>
      </c>
      <c r="D14" s="52">
        <v>37621</v>
      </c>
      <c r="E14" s="58">
        <f t="shared" si="1"/>
        <v>263</v>
      </c>
      <c r="F14" s="68"/>
      <c r="G14" s="20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1">
        <f>((F14*R$1)/365)*E14</f>
        <v>0</v>
      </c>
      <c r="S14" s="21">
        <f>SUM($F14:R14)*S$1</f>
        <v>0</v>
      </c>
      <c r="T14" s="21">
        <f>SUM($F14:S14)*T$1</f>
        <v>0</v>
      </c>
      <c r="U14" s="21">
        <f>SUM($F14:T14)*U$1</f>
        <v>0</v>
      </c>
      <c r="V14" s="21">
        <f>SUM($F14:U14)*V$1</f>
        <v>0</v>
      </c>
      <c r="W14" s="21">
        <f>SUM($F14:V14)*W$1</f>
        <v>0</v>
      </c>
      <c r="X14" s="21">
        <f>SUM($F14:W14)*X$1</f>
        <v>0</v>
      </c>
      <c r="Y14" s="21">
        <f>SUM($F14:X14)*Y$1</f>
        <v>0</v>
      </c>
      <c r="Z14" s="21">
        <f>SUM($F14:Y14)*Z$1</f>
        <v>0</v>
      </c>
      <c r="AA14" s="21">
        <f>SUM($F14:Z14)*AA$1</f>
        <v>0</v>
      </c>
      <c r="AB14" s="21">
        <f>SUM($F14:AA14)*AB$1</f>
        <v>0</v>
      </c>
      <c r="AC14" s="21">
        <f>SUM($F14:AB14)*AC$1</f>
        <v>0</v>
      </c>
      <c r="AD14" s="21">
        <f>SUM($F14:AC14)*AD$1</f>
        <v>0</v>
      </c>
      <c r="AE14" s="21">
        <f>SUM($F14:AD14)*AE$1</f>
        <v>0</v>
      </c>
      <c r="AF14" s="21">
        <f>SUM($F14:AE14)*AF$1</f>
        <v>0</v>
      </c>
      <c r="AG14" s="21">
        <f>SUM($F14:AF14)*AG$1</f>
        <v>0</v>
      </c>
      <c r="AH14" s="21">
        <f>SUM($F14:AG14)*AH$1</f>
        <v>0</v>
      </c>
      <c r="AI14" s="21">
        <f>SUM($F14:AH14)*AI$1</f>
        <v>0</v>
      </c>
      <c r="AJ14" s="17">
        <f>SUM($F14:AI14)*AJ$1</f>
        <v>0</v>
      </c>
      <c r="AK14" s="17">
        <f ca="1">((SUM($F14:AJ14)*AK$1)/365)*$AN$1</f>
        <v>0</v>
      </c>
      <c r="AL14" s="22">
        <f t="shared" ca="1" si="2"/>
        <v>0</v>
      </c>
      <c r="AM14" s="23">
        <f t="shared" ca="1" si="0"/>
        <v>0</v>
      </c>
    </row>
    <row r="15" spans="2:42" s="3" customFormat="1" ht="15" customHeight="1" x14ac:dyDescent="0.25">
      <c r="B15" s="81"/>
      <c r="C15" s="59">
        <f t="shared" si="3"/>
        <v>37621</v>
      </c>
      <c r="D15" s="51">
        <v>37986</v>
      </c>
      <c r="E15" s="60">
        <f t="shared" si="1"/>
        <v>365</v>
      </c>
      <c r="F15" s="69"/>
      <c r="G15" s="20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1">
        <f>((F15*S$1)/365)*E15</f>
        <v>0</v>
      </c>
      <c r="T15" s="21">
        <f>SUM($F15:S15)*T$1</f>
        <v>0</v>
      </c>
      <c r="U15" s="21">
        <f>SUM($F15:T15)*U$1</f>
        <v>0</v>
      </c>
      <c r="V15" s="21">
        <f>SUM($F15:U15)*V$1</f>
        <v>0</v>
      </c>
      <c r="W15" s="21">
        <f>SUM($F15:V15)*W$1</f>
        <v>0</v>
      </c>
      <c r="X15" s="21">
        <f>SUM($F15:W15)*X$1</f>
        <v>0</v>
      </c>
      <c r="Y15" s="21">
        <f>SUM($F15:X15)*Y$1</f>
        <v>0</v>
      </c>
      <c r="Z15" s="21">
        <f>SUM($F15:Y15)*Z$1</f>
        <v>0</v>
      </c>
      <c r="AA15" s="21">
        <f>SUM($F15:Z15)*AA$1</f>
        <v>0</v>
      </c>
      <c r="AB15" s="21">
        <f>SUM($F15:AA15)*AB$1</f>
        <v>0</v>
      </c>
      <c r="AC15" s="21">
        <f>SUM($F15:AB15)*AC$1</f>
        <v>0</v>
      </c>
      <c r="AD15" s="21">
        <f>SUM($F15:AC15)*AD$1</f>
        <v>0</v>
      </c>
      <c r="AE15" s="21">
        <f>SUM($F15:AD15)*AE$1</f>
        <v>0</v>
      </c>
      <c r="AF15" s="21">
        <f>SUM($F15:AE15)*AF$1</f>
        <v>0</v>
      </c>
      <c r="AG15" s="21">
        <f>SUM($F15:AF15)*AG$1</f>
        <v>0</v>
      </c>
      <c r="AH15" s="21">
        <f>SUM($F15:AG15)*AH$1</f>
        <v>0</v>
      </c>
      <c r="AI15" s="21">
        <f>SUM($F15:AH15)*AI$1</f>
        <v>0</v>
      </c>
      <c r="AJ15" s="17">
        <f>SUM($F15:AI15)*AJ$1</f>
        <v>0</v>
      </c>
      <c r="AK15" s="17">
        <f ca="1">((SUM($F15:AJ15)*AK$1)/365)*$AN$1</f>
        <v>0</v>
      </c>
      <c r="AL15" s="22">
        <f t="shared" ca="1" si="2"/>
        <v>0</v>
      </c>
      <c r="AM15" s="23">
        <f t="shared" ca="1" si="0"/>
        <v>0</v>
      </c>
    </row>
    <row r="16" spans="2:42" s="3" customFormat="1" ht="15" customHeight="1" x14ac:dyDescent="0.25">
      <c r="B16" s="81"/>
      <c r="C16" s="57">
        <f>D15+1</f>
        <v>37987</v>
      </c>
      <c r="D16" s="52">
        <v>38352</v>
      </c>
      <c r="E16" s="58">
        <f t="shared" si="1"/>
        <v>365</v>
      </c>
      <c r="F16" s="68"/>
      <c r="G16" s="20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1">
        <f>((F16*T$1)/365)*E16</f>
        <v>0</v>
      </c>
      <c r="U16" s="21">
        <f>SUM($F16:T16)*U$1</f>
        <v>0</v>
      </c>
      <c r="V16" s="21">
        <f>SUM($F16:U16)*V$1</f>
        <v>0</v>
      </c>
      <c r="W16" s="21">
        <f>SUM($F16:V16)*W$1</f>
        <v>0</v>
      </c>
      <c r="X16" s="21">
        <f>SUM($F16:W16)*X$1</f>
        <v>0</v>
      </c>
      <c r="Y16" s="21">
        <f>SUM($F16:X16)*Y$1</f>
        <v>0</v>
      </c>
      <c r="Z16" s="21">
        <f>SUM($F16:Y16)*Z$1</f>
        <v>0</v>
      </c>
      <c r="AA16" s="21">
        <f>SUM($F16:Z16)*AA$1</f>
        <v>0</v>
      </c>
      <c r="AB16" s="21">
        <f>SUM($F16:AA16)*AB$1</f>
        <v>0</v>
      </c>
      <c r="AC16" s="21">
        <f>SUM($F16:AB16)*AC$1</f>
        <v>0</v>
      </c>
      <c r="AD16" s="21">
        <f>SUM($F16:AC16)*AD$1</f>
        <v>0</v>
      </c>
      <c r="AE16" s="21">
        <f>SUM($F16:AD16)*AE$1</f>
        <v>0</v>
      </c>
      <c r="AF16" s="21">
        <f>SUM($F16:AE16)*AF$1</f>
        <v>0</v>
      </c>
      <c r="AG16" s="21">
        <f>SUM($F16:AF16)*AG$1</f>
        <v>0</v>
      </c>
      <c r="AH16" s="21">
        <f>SUM($F16:AG16)*AH$1</f>
        <v>0</v>
      </c>
      <c r="AI16" s="21">
        <f>SUM($F16:AH16)*AI$1</f>
        <v>0</v>
      </c>
      <c r="AJ16" s="17">
        <f>SUM($F16:AI16)*AJ$1</f>
        <v>0</v>
      </c>
      <c r="AK16" s="17">
        <f ca="1">((SUM($F16:AJ16)*AK$1)/365)*$AN$1</f>
        <v>0</v>
      </c>
      <c r="AL16" s="22">
        <f t="shared" ca="1" si="2"/>
        <v>0</v>
      </c>
      <c r="AM16" s="23">
        <f t="shared" ca="1" si="0"/>
        <v>0</v>
      </c>
    </row>
    <row r="17" spans="2:39" s="3" customFormat="1" ht="15" customHeight="1" x14ac:dyDescent="0.25">
      <c r="B17" s="81"/>
      <c r="C17" s="59">
        <f t="shared" si="3"/>
        <v>38352</v>
      </c>
      <c r="D17" s="51">
        <v>38717</v>
      </c>
      <c r="E17" s="60">
        <f t="shared" si="1"/>
        <v>365</v>
      </c>
      <c r="F17" s="69"/>
      <c r="G17" s="20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1">
        <f>((F17*U$1)/365)*E17</f>
        <v>0</v>
      </c>
      <c r="V17" s="21">
        <f>SUM($F17:U17)*V$1</f>
        <v>0</v>
      </c>
      <c r="W17" s="21">
        <f>SUM($F17:V17)*W$1</f>
        <v>0</v>
      </c>
      <c r="X17" s="21">
        <f>SUM($F17:W17)*X$1</f>
        <v>0</v>
      </c>
      <c r="Y17" s="21">
        <f>SUM($F17:X17)*Y$1</f>
        <v>0</v>
      </c>
      <c r="Z17" s="21">
        <f>SUM($F17:Y17)*Z$1</f>
        <v>0</v>
      </c>
      <c r="AA17" s="21">
        <f>SUM($F17:Z17)*AA$1</f>
        <v>0</v>
      </c>
      <c r="AB17" s="21">
        <f>SUM($F17:AA17)*AB$1</f>
        <v>0</v>
      </c>
      <c r="AC17" s="21">
        <f>SUM($F17:AB17)*AC$1</f>
        <v>0</v>
      </c>
      <c r="AD17" s="21">
        <f>SUM($F17:AC17)*AD$1</f>
        <v>0</v>
      </c>
      <c r="AE17" s="21">
        <f>SUM($F17:AD17)*AE$1</f>
        <v>0</v>
      </c>
      <c r="AF17" s="21">
        <f>SUM($F17:AE17)*AF$1</f>
        <v>0</v>
      </c>
      <c r="AG17" s="21">
        <f>SUM($F17:AF17)*AG$1</f>
        <v>0</v>
      </c>
      <c r="AH17" s="21">
        <f>SUM($F17:AG17)*AH$1</f>
        <v>0</v>
      </c>
      <c r="AI17" s="21">
        <f>SUM($F17:AH17)*AI$1</f>
        <v>0</v>
      </c>
      <c r="AJ17" s="17">
        <f>SUM($F17:AI17)*AJ$1</f>
        <v>0</v>
      </c>
      <c r="AK17" s="17">
        <f ca="1">((SUM($F17:AJ17)*AK$1)/365)*$AN$1</f>
        <v>0</v>
      </c>
      <c r="AL17" s="22">
        <f t="shared" ca="1" si="2"/>
        <v>0</v>
      </c>
      <c r="AM17" s="23">
        <f t="shared" ca="1" si="0"/>
        <v>0</v>
      </c>
    </row>
    <row r="18" spans="2:39" s="3" customFormat="1" ht="15" customHeight="1" x14ac:dyDescent="0.25">
      <c r="B18" s="81"/>
      <c r="C18" s="57">
        <f t="shared" si="3"/>
        <v>38717</v>
      </c>
      <c r="D18" s="52">
        <v>39082</v>
      </c>
      <c r="E18" s="58">
        <f t="shared" si="1"/>
        <v>365</v>
      </c>
      <c r="F18" s="68"/>
      <c r="G18" s="20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1">
        <f>((F18*V$1)/365)*E18</f>
        <v>0</v>
      </c>
      <c r="W18" s="21">
        <f>SUM($F18:V18)*W$1</f>
        <v>0</v>
      </c>
      <c r="X18" s="21">
        <f>SUM($F18:W18)*X$1</f>
        <v>0</v>
      </c>
      <c r="Y18" s="21">
        <f>SUM($F18:X18)*Y$1</f>
        <v>0</v>
      </c>
      <c r="Z18" s="21">
        <f>SUM($F18:Y18)*Z$1</f>
        <v>0</v>
      </c>
      <c r="AA18" s="21">
        <f>SUM($F18:Z18)*AA$1</f>
        <v>0</v>
      </c>
      <c r="AB18" s="21">
        <f>SUM($F18:AA18)*AB$1</f>
        <v>0</v>
      </c>
      <c r="AC18" s="21">
        <f>SUM($F18:AB18)*AC$1</f>
        <v>0</v>
      </c>
      <c r="AD18" s="21">
        <f>SUM($F18:AC18)*AD$1</f>
        <v>0</v>
      </c>
      <c r="AE18" s="21">
        <f>SUM($F18:AD18)*AE$1</f>
        <v>0</v>
      </c>
      <c r="AF18" s="21">
        <f>SUM($F18:AE18)*AF$1</f>
        <v>0</v>
      </c>
      <c r="AG18" s="21">
        <f>SUM($F18:AF18)*AG$1</f>
        <v>0</v>
      </c>
      <c r="AH18" s="21">
        <f>SUM($F18:AG18)*AH$1</f>
        <v>0</v>
      </c>
      <c r="AI18" s="21">
        <f>SUM($F18:AH18)*AI$1</f>
        <v>0</v>
      </c>
      <c r="AJ18" s="17">
        <f>SUM($F18:AI18)*AJ$1</f>
        <v>0</v>
      </c>
      <c r="AK18" s="17">
        <f ca="1">((SUM($F18:AJ18)*AK$1)/365)*$AN$1</f>
        <v>0</v>
      </c>
      <c r="AL18" s="22">
        <f t="shared" ca="1" si="2"/>
        <v>0</v>
      </c>
      <c r="AM18" s="23">
        <f t="shared" ca="1" si="0"/>
        <v>0</v>
      </c>
    </row>
    <row r="19" spans="2:39" s="3" customFormat="1" ht="15" customHeight="1" x14ac:dyDescent="0.25">
      <c r="B19" s="81"/>
      <c r="C19" s="59">
        <f t="shared" si="3"/>
        <v>39082</v>
      </c>
      <c r="D19" s="51">
        <v>39447</v>
      </c>
      <c r="E19" s="60">
        <f t="shared" si="1"/>
        <v>365</v>
      </c>
      <c r="F19" s="69"/>
      <c r="G19" s="20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1">
        <f>((F19*W$1)/365)*E19</f>
        <v>0</v>
      </c>
      <c r="X19" s="21">
        <f>SUM($F19:W19)*X$1</f>
        <v>0</v>
      </c>
      <c r="Y19" s="21">
        <f>SUM($F19:X19)*Y$1</f>
        <v>0</v>
      </c>
      <c r="Z19" s="21">
        <f>SUM($F19:Y19)*Z$1</f>
        <v>0</v>
      </c>
      <c r="AA19" s="21">
        <f>SUM($F19:Z19)*AA$1</f>
        <v>0</v>
      </c>
      <c r="AB19" s="21">
        <f>SUM($F19:AA19)*AB$1</f>
        <v>0</v>
      </c>
      <c r="AC19" s="21">
        <f>SUM($F19:AB19)*AC$1</f>
        <v>0</v>
      </c>
      <c r="AD19" s="21">
        <f>SUM($F19:AC19)*AD$1</f>
        <v>0</v>
      </c>
      <c r="AE19" s="21">
        <f>SUM($F19:AD19)*AE$1</f>
        <v>0</v>
      </c>
      <c r="AF19" s="21">
        <f>SUM($F19:AE19)*AF$1</f>
        <v>0</v>
      </c>
      <c r="AG19" s="21">
        <f>SUM($F19:AF19)*AG$1</f>
        <v>0</v>
      </c>
      <c r="AH19" s="21">
        <f>SUM($F19:AG19)*AH$1</f>
        <v>0</v>
      </c>
      <c r="AI19" s="21">
        <f>SUM($F19:AH19)*AI$1</f>
        <v>0</v>
      </c>
      <c r="AJ19" s="17">
        <f>SUM($F19:AI19)*AJ$1</f>
        <v>0</v>
      </c>
      <c r="AK19" s="17">
        <f ca="1">((SUM($F19:AJ19)*AK$1)/365)*$AN$1</f>
        <v>0</v>
      </c>
      <c r="AL19" s="22">
        <f t="shared" ca="1" si="2"/>
        <v>0</v>
      </c>
      <c r="AM19" s="23">
        <f t="shared" ca="1" si="0"/>
        <v>0</v>
      </c>
    </row>
    <row r="20" spans="2:39" s="3" customFormat="1" ht="15" customHeight="1" x14ac:dyDescent="0.25">
      <c r="B20" s="81"/>
      <c r="C20" s="57">
        <f>D19+1</f>
        <v>39448</v>
      </c>
      <c r="D20" s="52">
        <v>39813</v>
      </c>
      <c r="E20" s="58">
        <f t="shared" si="1"/>
        <v>365</v>
      </c>
      <c r="F20" s="68"/>
      <c r="G20" s="20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1">
        <f>((F20*X$1)/365)*E20</f>
        <v>0</v>
      </c>
      <c r="Y20" s="21">
        <f>SUM($F20:X20)*Y$1</f>
        <v>0</v>
      </c>
      <c r="Z20" s="21">
        <f>SUM($F20:Y20)*Z$1</f>
        <v>0</v>
      </c>
      <c r="AA20" s="21">
        <f>SUM($F20:Z20)*AA$1</f>
        <v>0</v>
      </c>
      <c r="AB20" s="21">
        <f>SUM($F20:AA20)*AB$1</f>
        <v>0</v>
      </c>
      <c r="AC20" s="21">
        <f>SUM($F20:AB20)*AC$1</f>
        <v>0</v>
      </c>
      <c r="AD20" s="21">
        <f>SUM($F20:AC20)*AD$1</f>
        <v>0</v>
      </c>
      <c r="AE20" s="21">
        <f>SUM($F20:AD20)*AE$1</f>
        <v>0</v>
      </c>
      <c r="AF20" s="21">
        <f>SUM($F20:AE20)*AF$1</f>
        <v>0</v>
      </c>
      <c r="AG20" s="21">
        <f>SUM($F20:AF20)*AG$1</f>
        <v>0</v>
      </c>
      <c r="AH20" s="21">
        <f>SUM($F20:AG20)*AH$1</f>
        <v>0</v>
      </c>
      <c r="AI20" s="21">
        <f>SUM($F20:AH20)*AI$1</f>
        <v>0</v>
      </c>
      <c r="AJ20" s="17">
        <f>SUM($F20:AI20)*AJ$1</f>
        <v>0</v>
      </c>
      <c r="AK20" s="17">
        <f ca="1">((SUM($F20:AJ20)*AK$1)/365)*$AN$1</f>
        <v>0</v>
      </c>
      <c r="AL20" s="22">
        <f t="shared" ca="1" si="2"/>
        <v>0</v>
      </c>
      <c r="AM20" s="23">
        <f t="shared" ca="1" si="0"/>
        <v>0</v>
      </c>
    </row>
    <row r="21" spans="2:39" s="3" customFormat="1" ht="15" customHeight="1" x14ac:dyDescent="0.25">
      <c r="B21" s="81"/>
      <c r="C21" s="59">
        <f t="shared" si="3"/>
        <v>39813</v>
      </c>
      <c r="D21" s="51">
        <v>40178</v>
      </c>
      <c r="E21" s="60">
        <f t="shared" si="1"/>
        <v>365</v>
      </c>
      <c r="F21" s="69"/>
      <c r="G21" s="20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1">
        <f>((F21*Y$1)/365)*E21</f>
        <v>0</v>
      </c>
      <c r="Z21" s="21">
        <f>SUM($F21:Y21)*Z$1</f>
        <v>0</v>
      </c>
      <c r="AA21" s="21">
        <f>SUM($F21:Z21)*AA$1</f>
        <v>0</v>
      </c>
      <c r="AB21" s="21">
        <f>SUM($F21:AA21)*AB$1</f>
        <v>0</v>
      </c>
      <c r="AC21" s="21">
        <f>SUM($F21:AB21)*AC$1</f>
        <v>0</v>
      </c>
      <c r="AD21" s="21">
        <f>SUM($F21:AC21)*AD$1</f>
        <v>0</v>
      </c>
      <c r="AE21" s="21">
        <f>SUM($F21:AD21)*AE$1</f>
        <v>0</v>
      </c>
      <c r="AF21" s="21">
        <f>SUM($F21:AE21)*AF$1</f>
        <v>0</v>
      </c>
      <c r="AG21" s="21">
        <f>SUM($F21:AF21)*AG$1</f>
        <v>0</v>
      </c>
      <c r="AH21" s="21">
        <f>SUM($F21:AG21)*AH$1</f>
        <v>0</v>
      </c>
      <c r="AI21" s="21">
        <f>SUM($F21:AH21)*AI$1</f>
        <v>0</v>
      </c>
      <c r="AJ21" s="17">
        <f>SUM($F21:AI21)*AJ$1</f>
        <v>0</v>
      </c>
      <c r="AK21" s="17">
        <f ca="1">((SUM($F21:AJ21)*AK$1)/365)*$AN$1</f>
        <v>0</v>
      </c>
      <c r="AL21" s="22">
        <f t="shared" ca="1" si="2"/>
        <v>0</v>
      </c>
      <c r="AM21" s="23">
        <f t="shared" ca="1" si="0"/>
        <v>0</v>
      </c>
    </row>
    <row r="22" spans="2:39" s="3" customFormat="1" ht="15" customHeight="1" x14ac:dyDescent="0.25">
      <c r="B22" s="81"/>
      <c r="C22" s="57">
        <f t="shared" si="3"/>
        <v>40178</v>
      </c>
      <c r="D22" s="52">
        <v>40543</v>
      </c>
      <c r="E22" s="58">
        <f t="shared" si="1"/>
        <v>365</v>
      </c>
      <c r="F22" s="68"/>
      <c r="G22" s="20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1">
        <f>((F22*Z$1)/365)*E22</f>
        <v>0</v>
      </c>
      <c r="AA22" s="21">
        <f>SUM($F22:Z22)*AA$1</f>
        <v>0</v>
      </c>
      <c r="AB22" s="21">
        <f>SUM($F22:AA22)*AB$1</f>
        <v>0</v>
      </c>
      <c r="AC22" s="21">
        <f>SUM($F22:AB22)*AC$1</f>
        <v>0</v>
      </c>
      <c r="AD22" s="21">
        <f>SUM($F22:AC22)*AD$1</f>
        <v>0</v>
      </c>
      <c r="AE22" s="21">
        <f>SUM($F22:AD22)*AE$1</f>
        <v>0</v>
      </c>
      <c r="AF22" s="21">
        <f>SUM($F22:AE22)*AF$1</f>
        <v>0</v>
      </c>
      <c r="AG22" s="21">
        <f>SUM($F22:AF22)*AG$1</f>
        <v>0</v>
      </c>
      <c r="AH22" s="21">
        <f>SUM($F22:AG22)*AH$1</f>
        <v>0</v>
      </c>
      <c r="AI22" s="21">
        <f>SUM($F22:AH22)*AI$1</f>
        <v>0</v>
      </c>
      <c r="AJ22" s="17">
        <f>SUM($F22:AI22)*AJ$1</f>
        <v>0</v>
      </c>
      <c r="AK22" s="17">
        <f ca="1">((SUM($F22:AJ22)*AK$1)/365)*$AN$1</f>
        <v>0</v>
      </c>
      <c r="AL22" s="22">
        <f t="shared" ca="1" si="2"/>
        <v>0</v>
      </c>
      <c r="AM22" s="23">
        <f t="shared" ca="1" si="0"/>
        <v>0</v>
      </c>
    </row>
    <row r="23" spans="2:39" s="3" customFormat="1" ht="15" customHeight="1" x14ac:dyDescent="0.25">
      <c r="B23" s="81"/>
      <c r="C23" s="59">
        <f t="shared" si="3"/>
        <v>40543</v>
      </c>
      <c r="D23" s="51">
        <v>40908</v>
      </c>
      <c r="E23" s="60">
        <f t="shared" si="1"/>
        <v>365</v>
      </c>
      <c r="F23" s="69"/>
      <c r="G23" s="20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1">
        <f>((F23*AA$1)/365)*E23</f>
        <v>0</v>
      </c>
      <c r="AB23" s="21">
        <f>SUM($F23:AA23)*AB$1</f>
        <v>0</v>
      </c>
      <c r="AC23" s="21">
        <f>SUM($F23:AB23)*AC$1</f>
        <v>0</v>
      </c>
      <c r="AD23" s="21">
        <f>SUM($F23:AC23)*AD$1</f>
        <v>0</v>
      </c>
      <c r="AE23" s="21">
        <f>SUM($F23:AD23)*AE$1</f>
        <v>0</v>
      </c>
      <c r="AF23" s="21">
        <f>SUM($F23:AE23)*AF$1</f>
        <v>0</v>
      </c>
      <c r="AG23" s="21">
        <f>SUM($F23:AF23)*AG$1</f>
        <v>0</v>
      </c>
      <c r="AH23" s="21">
        <f>SUM($F23:AG23)*AH$1</f>
        <v>0</v>
      </c>
      <c r="AI23" s="21">
        <f>SUM($F23:AH23)*AI$1</f>
        <v>0</v>
      </c>
      <c r="AJ23" s="17">
        <f>SUM($F23:AI23)*AJ$1</f>
        <v>0</v>
      </c>
      <c r="AK23" s="17">
        <f ca="1">((SUM($F23:AJ23)*AK$1)/365)*$AN$1</f>
        <v>0</v>
      </c>
      <c r="AL23" s="22">
        <f t="shared" ca="1" si="2"/>
        <v>0</v>
      </c>
      <c r="AM23" s="23">
        <f t="shared" ca="1" si="0"/>
        <v>0</v>
      </c>
    </row>
    <row r="24" spans="2:39" s="3" customFormat="1" ht="15" customHeight="1" x14ac:dyDescent="0.25">
      <c r="B24" s="81"/>
      <c r="C24" s="57">
        <f>D23+1</f>
        <v>40909</v>
      </c>
      <c r="D24" s="52">
        <v>41274</v>
      </c>
      <c r="E24" s="58">
        <f t="shared" si="1"/>
        <v>365</v>
      </c>
      <c r="F24" s="68"/>
      <c r="G24" s="20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1">
        <f>((F24*AB$1)/365)*E24</f>
        <v>0</v>
      </c>
      <c r="AC24" s="21">
        <f>SUM($F24:AB24)*AC$1</f>
        <v>0</v>
      </c>
      <c r="AD24" s="21">
        <f>SUM($F24:AC24)*AD$1</f>
        <v>0</v>
      </c>
      <c r="AE24" s="21">
        <f>SUM($F24:AD24)*AE$1</f>
        <v>0</v>
      </c>
      <c r="AF24" s="21">
        <f>SUM($F24:AE24)*AF$1</f>
        <v>0</v>
      </c>
      <c r="AG24" s="21">
        <f>SUM($F24:AF24)*AG$1</f>
        <v>0</v>
      </c>
      <c r="AH24" s="21">
        <f>SUM($F24:AG24)*AH$1</f>
        <v>0</v>
      </c>
      <c r="AI24" s="21">
        <f>SUM($F24:AH24)*AI$1</f>
        <v>0</v>
      </c>
      <c r="AJ24" s="17">
        <f>SUM($F24:AI24)*AJ$1</f>
        <v>0</v>
      </c>
      <c r="AK24" s="17">
        <f ca="1">((SUM($F24:AJ24)*AK$1)/365)*$AN$1</f>
        <v>0</v>
      </c>
      <c r="AL24" s="22">
        <f t="shared" ca="1" si="2"/>
        <v>0</v>
      </c>
      <c r="AM24" s="23">
        <f t="shared" ca="1" si="0"/>
        <v>0</v>
      </c>
    </row>
    <row r="25" spans="2:39" s="3" customFormat="1" ht="15" customHeight="1" x14ac:dyDescent="0.25">
      <c r="B25" s="81"/>
      <c r="C25" s="59">
        <f t="shared" si="3"/>
        <v>41274</v>
      </c>
      <c r="D25" s="51">
        <v>41639</v>
      </c>
      <c r="E25" s="60">
        <f t="shared" si="1"/>
        <v>365</v>
      </c>
      <c r="F25" s="69"/>
      <c r="G25" s="20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1">
        <f>((F25*AC$1)/365)*E25</f>
        <v>0</v>
      </c>
      <c r="AD25" s="21">
        <f>SUM($F25:AC25)*AD$1</f>
        <v>0</v>
      </c>
      <c r="AE25" s="21">
        <f>SUM($F25:AD25)*AE$1</f>
        <v>0</v>
      </c>
      <c r="AF25" s="21">
        <f>SUM($F25:AE25)*AF$1</f>
        <v>0</v>
      </c>
      <c r="AG25" s="21">
        <f>SUM($F25:AF25)*AG$1</f>
        <v>0</v>
      </c>
      <c r="AH25" s="21">
        <f>SUM($F25:AG25)*AH$1</f>
        <v>0</v>
      </c>
      <c r="AI25" s="21">
        <f>SUM($F25:AH25)*AI$1</f>
        <v>0</v>
      </c>
      <c r="AJ25" s="17">
        <f>SUM($F25:AI25)*AJ$1</f>
        <v>0</v>
      </c>
      <c r="AK25" s="17">
        <f ca="1">((SUM($F25:AJ25)*AK$1)/365)*$AN$1</f>
        <v>0</v>
      </c>
      <c r="AL25" s="22">
        <f t="shared" ca="1" si="2"/>
        <v>0</v>
      </c>
      <c r="AM25" s="23">
        <f t="shared" ca="1" si="0"/>
        <v>0</v>
      </c>
    </row>
    <row r="26" spans="2:39" s="3" customFormat="1" ht="15" customHeight="1" x14ac:dyDescent="0.25">
      <c r="B26" s="81"/>
      <c r="C26" s="57">
        <f t="shared" si="3"/>
        <v>41639</v>
      </c>
      <c r="D26" s="52">
        <v>42004</v>
      </c>
      <c r="E26" s="58">
        <f t="shared" si="1"/>
        <v>365</v>
      </c>
      <c r="F26" s="68"/>
      <c r="G26" s="20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1">
        <f>((F26*AD$1)/365)*E26</f>
        <v>0</v>
      </c>
      <c r="AE26" s="21">
        <f>SUM($F26:AD26)*AE$1</f>
        <v>0</v>
      </c>
      <c r="AF26" s="21">
        <f>SUM($F26:AE26)*AF$1</f>
        <v>0</v>
      </c>
      <c r="AG26" s="21">
        <f>SUM($F26:AF26)*AG$1</f>
        <v>0</v>
      </c>
      <c r="AH26" s="21">
        <f>SUM($F26:AG26)*AH$1</f>
        <v>0</v>
      </c>
      <c r="AI26" s="21">
        <f>SUM($F26:AH26)*AI$1</f>
        <v>0</v>
      </c>
      <c r="AJ26" s="17">
        <f>SUM($F26:AI26)*AJ$1</f>
        <v>0</v>
      </c>
      <c r="AK26" s="17">
        <f ca="1">((SUM($F26:AJ26)*AK$1)/365)*$AN$1</f>
        <v>0</v>
      </c>
      <c r="AL26" s="22">
        <f t="shared" ca="1" si="2"/>
        <v>0</v>
      </c>
      <c r="AM26" s="23">
        <f t="shared" ca="1" si="0"/>
        <v>0</v>
      </c>
    </row>
    <row r="27" spans="2:39" s="3" customFormat="1" ht="15" customHeight="1" x14ac:dyDescent="0.25">
      <c r="B27" s="81"/>
      <c r="C27" s="59">
        <f t="shared" si="3"/>
        <v>42004</v>
      </c>
      <c r="D27" s="51">
        <v>42369</v>
      </c>
      <c r="E27" s="60">
        <f t="shared" si="1"/>
        <v>365</v>
      </c>
      <c r="F27" s="69"/>
      <c r="G27" s="20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1">
        <f>((F27*AE$1)/365)*E27</f>
        <v>0</v>
      </c>
      <c r="AF27" s="21">
        <f>SUM($F27:AE27)*AF$1</f>
        <v>0</v>
      </c>
      <c r="AG27" s="21">
        <f>SUM($F27:AF27)*AG$1</f>
        <v>0</v>
      </c>
      <c r="AH27" s="21">
        <f>SUM($F27:AG27)*AH$1</f>
        <v>0</v>
      </c>
      <c r="AI27" s="21">
        <f>SUM($F27:AH27)*AI$1</f>
        <v>0</v>
      </c>
      <c r="AJ27" s="17">
        <f>SUM($F27:AI27)*AJ$1</f>
        <v>0</v>
      </c>
      <c r="AK27" s="17">
        <f ca="1">((SUM($F27:AJ27)*AK$1)/365)*$AN$1</f>
        <v>0</v>
      </c>
      <c r="AL27" s="22">
        <f t="shared" ca="1" si="2"/>
        <v>0</v>
      </c>
      <c r="AM27" s="23">
        <f t="shared" ca="1" si="0"/>
        <v>0</v>
      </c>
    </row>
    <row r="28" spans="2:39" s="3" customFormat="1" ht="15" customHeight="1" x14ac:dyDescent="0.25">
      <c r="B28" s="81"/>
      <c r="C28" s="57">
        <f>D27+1</f>
        <v>42370</v>
      </c>
      <c r="D28" s="52">
        <v>42735</v>
      </c>
      <c r="E28" s="58">
        <f t="shared" si="1"/>
        <v>365</v>
      </c>
      <c r="F28" s="68"/>
      <c r="G28" s="20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1">
        <f>((F28*AF$1)/365)*E28</f>
        <v>0</v>
      </c>
      <c r="AG28" s="21">
        <f>SUM($F28:AF28)*AG$1</f>
        <v>0</v>
      </c>
      <c r="AH28" s="21">
        <f>SUM($F28:AG28)*AH$1</f>
        <v>0</v>
      </c>
      <c r="AI28" s="21">
        <f>SUM($F28:AH28)*AI$1</f>
        <v>0</v>
      </c>
      <c r="AJ28" s="17">
        <f>SUM($F28:AI28)*AJ$1</f>
        <v>0</v>
      </c>
      <c r="AK28" s="17">
        <f ca="1">((SUM($F28:AJ28)*AK$1)/365)*$AN$1</f>
        <v>0</v>
      </c>
      <c r="AL28" s="22">
        <f t="shared" ca="1" si="2"/>
        <v>0</v>
      </c>
      <c r="AM28" s="23">
        <f t="shared" ca="1" si="0"/>
        <v>0</v>
      </c>
    </row>
    <row r="29" spans="2:39" s="3" customFormat="1" ht="15" customHeight="1" x14ac:dyDescent="0.25">
      <c r="B29" s="81"/>
      <c r="C29" s="59">
        <f t="shared" si="3"/>
        <v>42735</v>
      </c>
      <c r="D29" s="51">
        <v>43100</v>
      </c>
      <c r="E29" s="60">
        <f t="shared" si="1"/>
        <v>365</v>
      </c>
      <c r="F29" s="69"/>
      <c r="G29" s="20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1">
        <f>((F29*AG$1)/365)*E29</f>
        <v>0</v>
      </c>
      <c r="AH29" s="21">
        <f>SUM($F29:AG29)*AH$1</f>
        <v>0</v>
      </c>
      <c r="AI29" s="21">
        <f>SUM($F29:AH29)*AI$1</f>
        <v>0</v>
      </c>
      <c r="AJ29" s="17">
        <f>SUM($F29:AI29)*AJ$1</f>
        <v>0</v>
      </c>
      <c r="AK29" s="17">
        <f ca="1">((SUM($F29:AJ29)*AK$1)/365)*$AN$1</f>
        <v>0</v>
      </c>
      <c r="AL29" s="22">
        <f t="shared" ca="1" si="2"/>
        <v>0</v>
      </c>
      <c r="AM29" s="23">
        <f t="shared" ca="1" si="0"/>
        <v>0</v>
      </c>
    </row>
    <row r="30" spans="2:39" s="3" customFormat="1" ht="15" customHeight="1" x14ac:dyDescent="0.25">
      <c r="B30" s="81"/>
      <c r="C30" s="57">
        <f t="shared" si="3"/>
        <v>43100</v>
      </c>
      <c r="D30" s="52">
        <v>43465</v>
      </c>
      <c r="E30" s="58">
        <f t="shared" si="1"/>
        <v>365</v>
      </c>
      <c r="F30" s="68"/>
      <c r="G30" s="20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1">
        <f>((F30*AH$1)/365)*E30</f>
        <v>0</v>
      </c>
      <c r="AI30" s="21">
        <f>SUM($F30:AH30)*AI$1</f>
        <v>0</v>
      </c>
      <c r="AJ30" s="17">
        <f>SUM($F30:AI30)*AJ$1</f>
        <v>0</v>
      </c>
      <c r="AK30" s="17">
        <f ca="1">((SUM($F30:AJ30)*AK$1)/365)*$AN$1</f>
        <v>0</v>
      </c>
      <c r="AL30" s="22">
        <f t="shared" ca="1" si="2"/>
        <v>0</v>
      </c>
      <c r="AM30" s="23">
        <f t="shared" ca="1" si="0"/>
        <v>0</v>
      </c>
    </row>
    <row r="31" spans="2:39" s="3" customFormat="1" ht="15" customHeight="1" x14ac:dyDescent="0.25">
      <c r="B31" s="81"/>
      <c r="C31" s="59">
        <v>43555</v>
      </c>
      <c r="D31" s="51">
        <v>43830</v>
      </c>
      <c r="E31" s="60">
        <f t="shared" ref="E31" si="4">D31-C31</f>
        <v>275</v>
      </c>
      <c r="F31" s="69"/>
      <c r="G31" s="25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1">
        <f>((F31*AI$1)/365)*E31</f>
        <v>0</v>
      </c>
      <c r="AJ31" s="17">
        <f>SUM($F31:AI31)*AJ$1</f>
        <v>0</v>
      </c>
      <c r="AK31" s="17">
        <f ca="1">((SUM($F31:AJ31)*AK$1)/365)*$AN$1</f>
        <v>0</v>
      </c>
      <c r="AL31" s="22">
        <f t="shared" ca="1" si="2"/>
        <v>0</v>
      </c>
      <c r="AM31" s="27">
        <f t="shared" ref="AM31" ca="1" si="5">+F31+AL31</f>
        <v>0</v>
      </c>
    </row>
    <row r="32" spans="2:39" s="3" customFormat="1" ht="15" customHeight="1" x14ac:dyDescent="0.25">
      <c r="B32" s="81"/>
      <c r="C32" s="57">
        <v>43831</v>
      </c>
      <c r="D32" s="52">
        <v>44196</v>
      </c>
      <c r="E32" s="58">
        <f t="shared" si="1"/>
        <v>365</v>
      </c>
      <c r="F32" s="68"/>
      <c r="G32" s="25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17">
        <f>((F32*AJ$1)/365)*E32</f>
        <v>0</v>
      </c>
      <c r="AK32" s="17">
        <f ca="1">((SUM($F32:AJ32)*AK$1)/365)*$AN$1</f>
        <v>0</v>
      </c>
      <c r="AL32" s="22">
        <f ca="1">SUM(G32:AK32)</f>
        <v>0</v>
      </c>
      <c r="AM32" s="27">
        <f t="shared" ca="1" si="0"/>
        <v>0</v>
      </c>
    </row>
    <row r="33" spans="2:267" s="3" customFormat="1" ht="15" customHeight="1" thickBot="1" x14ac:dyDescent="0.3">
      <c r="B33" s="81"/>
      <c r="C33" s="70">
        <f>D32</f>
        <v>44196</v>
      </c>
      <c r="D33" s="71">
        <f ca="1">TODAY()</f>
        <v>44490</v>
      </c>
      <c r="E33" s="72">
        <f t="shared" ref="E33" ca="1" si="6">D33-C33</f>
        <v>294</v>
      </c>
      <c r="F33" s="73"/>
      <c r="G33" s="61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3"/>
      <c r="AJ33" s="63"/>
      <c r="AK33" s="76">
        <f ca="1">((F33*AK$1)/365)*E33</f>
        <v>0</v>
      </c>
      <c r="AL33" s="22">
        <f ca="1">SUM(G33:AK33)</f>
        <v>0</v>
      </c>
      <c r="AM33" s="27">
        <f t="shared" ca="1" si="0"/>
        <v>0</v>
      </c>
    </row>
    <row r="34" spans="2:267" s="53" customFormat="1" ht="20.100000000000001" customHeight="1" thickBot="1" x14ac:dyDescent="0.3">
      <c r="B34" s="82"/>
      <c r="C34" s="64" t="s">
        <v>7</v>
      </c>
      <c r="D34" s="65"/>
      <c r="E34" s="66"/>
      <c r="F34" s="74">
        <f t="shared" ref="F34:AM34" si="7">SUM(F3:F32)</f>
        <v>0</v>
      </c>
      <c r="G34" s="28">
        <f>SUM(G3:G33)</f>
        <v>0</v>
      </c>
      <c r="H34" s="29">
        <f t="shared" ref="H34:AK34" si="8">SUM(H3:H33)</f>
        <v>0</v>
      </c>
      <c r="I34" s="29">
        <f t="shared" si="8"/>
        <v>0</v>
      </c>
      <c r="J34" s="29">
        <f t="shared" si="8"/>
        <v>0</v>
      </c>
      <c r="K34" s="29">
        <f t="shared" si="8"/>
        <v>0</v>
      </c>
      <c r="L34" s="29">
        <f t="shared" si="8"/>
        <v>0</v>
      </c>
      <c r="M34" s="29">
        <f t="shared" si="8"/>
        <v>0</v>
      </c>
      <c r="N34" s="29">
        <f t="shared" si="8"/>
        <v>0</v>
      </c>
      <c r="O34" s="29">
        <f t="shared" si="8"/>
        <v>0</v>
      </c>
      <c r="P34" s="29">
        <f t="shared" si="8"/>
        <v>0</v>
      </c>
      <c r="Q34" s="29">
        <f t="shared" si="8"/>
        <v>0</v>
      </c>
      <c r="R34" s="29">
        <f t="shared" si="8"/>
        <v>0</v>
      </c>
      <c r="S34" s="29">
        <f t="shared" si="8"/>
        <v>0</v>
      </c>
      <c r="T34" s="29">
        <f t="shared" si="8"/>
        <v>0</v>
      </c>
      <c r="U34" s="29">
        <f t="shared" si="8"/>
        <v>0</v>
      </c>
      <c r="V34" s="29">
        <f t="shared" si="8"/>
        <v>0</v>
      </c>
      <c r="W34" s="29">
        <f t="shared" si="8"/>
        <v>0</v>
      </c>
      <c r="X34" s="29">
        <f t="shared" si="8"/>
        <v>0</v>
      </c>
      <c r="Y34" s="29">
        <f t="shared" si="8"/>
        <v>0</v>
      </c>
      <c r="Z34" s="29">
        <f t="shared" si="8"/>
        <v>0</v>
      </c>
      <c r="AA34" s="29">
        <f t="shared" si="8"/>
        <v>0</v>
      </c>
      <c r="AB34" s="29">
        <f t="shared" si="8"/>
        <v>0</v>
      </c>
      <c r="AC34" s="29">
        <f t="shared" si="8"/>
        <v>0</v>
      </c>
      <c r="AD34" s="29">
        <f t="shared" si="8"/>
        <v>0</v>
      </c>
      <c r="AE34" s="29">
        <f t="shared" si="8"/>
        <v>0</v>
      </c>
      <c r="AF34" s="29">
        <f t="shared" si="8"/>
        <v>0</v>
      </c>
      <c r="AG34" s="29">
        <f t="shared" si="8"/>
        <v>0</v>
      </c>
      <c r="AH34" s="29">
        <f t="shared" si="8"/>
        <v>0</v>
      </c>
      <c r="AI34" s="29">
        <f t="shared" si="8"/>
        <v>0</v>
      </c>
      <c r="AJ34" s="29">
        <f t="shared" si="8"/>
        <v>0</v>
      </c>
      <c r="AK34" s="77">
        <f t="shared" ca="1" si="8"/>
        <v>0</v>
      </c>
      <c r="AL34" s="75">
        <f t="shared" ca="1" si="7"/>
        <v>0</v>
      </c>
      <c r="AM34" s="30">
        <f t="shared" ca="1" si="7"/>
        <v>0</v>
      </c>
      <c r="AN34" s="31"/>
      <c r="AO34" s="31"/>
      <c r="AP34" s="31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</row>
    <row r="38" spans="2:267" x14ac:dyDescent="0.2">
      <c r="AH38" s="31"/>
      <c r="AI38" s="31"/>
      <c r="AJ38" s="31"/>
      <c r="AK38" s="31"/>
    </row>
    <row r="40" spans="2:267" ht="45" x14ac:dyDescent="0.2">
      <c r="B40" s="32" t="s">
        <v>8</v>
      </c>
      <c r="C40" s="32" t="s">
        <v>9</v>
      </c>
    </row>
    <row r="41" spans="2:267" ht="15" x14ac:dyDescent="0.25">
      <c r="B41" s="33">
        <v>1991</v>
      </c>
      <c r="C41" s="32">
        <v>54.1</v>
      </c>
      <c r="D41" s="34">
        <f t="shared" ref="D41:D60" si="9">C41/100</f>
        <v>0.54100000000000004</v>
      </c>
    </row>
    <row r="42" spans="2:267" ht="15" x14ac:dyDescent="0.25">
      <c r="B42" s="33">
        <v>1992</v>
      </c>
      <c r="C42" s="32">
        <v>61.5</v>
      </c>
      <c r="D42" s="34">
        <f t="shared" si="9"/>
        <v>0.61499999999999999</v>
      </c>
    </row>
    <row r="43" spans="2:267" ht="15" x14ac:dyDescent="0.25">
      <c r="B43" s="33">
        <v>1993</v>
      </c>
      <c r="C43" s="32">
        <v>58.4</v>
      </c>
      <c r="D43" s="34">
        <f t="shared" si="9"/>
        <v>0.58399999999999996</v>
      </c>
    </row>
    <row r="44" spans="2:267" ht="15" x14ac:dyDescent="0.25">
      <c r="B44" s="33">
        <v>1994</v>
      </c>
      <c r="C44" s="32">
        <v>107.6</v>
      </c>
      <c r="D44" s="34">
        <f t="shared" si="9"/>
        <v>1.0759999999999998</v>
      </c>
    </row>
    <row r="45" spans="2:267" ht="15" x14ac:dyDescent="0.25">
      <c r="B45" s="33">
        <v>1995</v>
      </c>
      <c r="C45" s="32">
        <v>99.5</v>
      </c>
      <c r="D45" s="34">
        <f t="shared" si="9"/>
        <v>0.995</v>
      </c>
    </row>
    <row r="46" spans="2:267" ht="15" x14ac:dyDescent="0.25">
      <c r="B46" s="33">
        <v>1996</v>
      </c>
      <c r="C46" s="32">
        <v>72.8</v>
      </c>
      <c r="D46" s="34">
        <f t="shared" si="9"/>
        <v>0.72799999999999998</v>
      </c>
    </row>
    <row r="47" spans="2:267" ht="15" x14ac:dyDescent="0.25">
      <c r="B47" s="33">
        <v>1997</v>
      </c>
      <c r="C47" s="32">
        <v>80.400000000000006</v>
      </c>
      <c r="D47" s="34">
        <f t="shared" si="9"/>
        <v>0.80400000000000005</v>
      </c>
    </row>
    <row r="48" spans="2:267" ht="15" x14ac:dyDescent="0.25">
      <c r="B48" s="33">
        <v>1998</v>
      </c>
      <c r="C48" s="32">
        <v>77.8</v>
      </c>
      <c r="D48" s="34">
        <f t="shared" si="9"/>
        <v>0.77800000000000002</v>
      </c>
    </row>
    <row r="49" spans="2:4" ht="15" x14ac:dyDescent="0.25">
      <c r="B49" s="33">
        <v>1999</v>
      </c>
      <c r="C49" s="32">
        <v>52.1</v>
      </c>
      <c r="D49" s="34">
        <f t="shared" si="9"/>
        <v>0.52100000000000002</v>
      </c>
    </row>
    <row r="50" spans="2:4" ht="15" x14ac:dyDescent="0.25">
      <c r="B50" s="33">
        <v>2000</v>
      </c>
      <c r="C50" s="32">
        <v>56</v>
      </c>
      <c r="D50" s="34">
        <f t="shared" si="9"/>
        <v>0.56000000000000005</v>
      </c>
    </row>
    <row r="51" spans="2:4" ht="15" x14ac:dyDescent="0.25">
      <c r="B51" s="33">
        <v>2001</v>
      </c>
      <c r="C51" s="32">
        <v>53.2</v>
      </c>
      <c r="D51" s="34">
        <f t="shared" si="9"/>
        <v>0.53200000000000003</v>
      </c>
    </row>
    <row r="52" spans="2:4" ht="15" x14ac:dyDescent="0.25">
      <c r="B52" s="33">
        <v>2002</v>
      </c>
      <c r="C52" s="32">
        <v>59</v>
      </c>
      <c r="D52" s="34">
        <f t="shared" si="9"/>
        <v>0.59</v>
      </c>
    </row>
    <row r="53" spans="2:4" ht="15" x14ac:dyDescent="0.25">
      <c r="B53" s="33">
        <v>2003</v>
      </c>
      <c r="C53" s="32">
        <v>28.5</v>
      </c>
      <c r="D53" s="34">
        <f t="shared" si="9"/>
        <v>0.28499999999999998</v>
      </c>
    </row>
    <row r="54" spans="2:4" ht="15" x14ac:dyDescent="0.25">
      <c r="B54" s="33">
        <v>2004</v>
      </c>
      <c r="C54" s="32">
        <v>11.2</v>
      </c>
      <c r="D54" s="34">
        <f t="shared" si="9"/>
        <v>0.11199999999999999</v>
      </c>
    </row>
    <row r="55" spans="2:4" ht="15" x14ac:dyDescent="0.25">
      <c r="B55" s="33">
        <v>2005</v>
      </c>
      <c r="C55" s="32">
        <v>9.8000000000000007</v>
      </c>
      <c r="D55" s="34">
        <f t="shared" si="9"/>
        <v>9.8000000000000004E-2</v>
      </c>
    </row>
    <row r="56" spans="2:4" ht="15" x14ac:dyDescent="0.25">
      <c r="B56" s="33">
        <v>2006</v>
      </c>
      <c r="C56" s="32">
        <v>7.8</v>
      </c>
      <c r="D56" s="34">
        <f t="shared" si="9"/>
        <v>7.8E-2</v>
      </c>
    </row>
    <row r="57" spans="2:4" ht="15" x14ac:dyDescent="0.25">
      <c r="B57" s="33">
        <v>2007</v>
      </c>
      <c r="C57" s="32">
        <v>7.2</v>
      </c>
      <c r="D57" s="34">
        <f t="shared" si="9"/>
        <v>7.2000000000000008E-2</v>
      </c>
    </row>
    <row r="58" spans="2:4" ht="15" x14ac:dyDescent="0.25">
      <c r="B58" s="33">
        <v>2008</v>
      </c>
      <c r="C58" s="32">
        <v>12</v>
      </c>
      <c r="D58" s="34">
        <f t="shared" si="9"/>
        <v>0.12</v>
      </c>
    </row>
    <row r="59" spans="2:4" ht="15" x14ac:dyDescent="0.25">
      <c r="B59" s="33">
        <v>2009</v>
      </c>
      <c r="C59" s="32">
        <v>2.2000000000000002</v>
      </c>
      <c r="D59" s="34">
        <f t="shared" si="9"/>
        <v>2.2000000000000002E-2</v>
      </c>
    </row>
    <row r="60" spans="2:4" ht="15" x14ac:dyDescent="0.25">
      <c r="B60" s="33">
        <v>2010</v>
      </c>
      <c r="C60" s="32">
        <v>7.7</v>
      </c>
      <c r="D60" s="34">
        <f t="shared" si="9"/>
        <v>7.6999999999999999E-2</v>
      </c>
    </row>
    <row r="61" spans="2:4" ht="15" x14ac:dyDescent="0.25">
      <c r="B61" s="33">
        <v>2011</v>
      </c>
      <c r="C61" s="34">
        <v>10.26</v>
      </c>
      <c r="D61" s="34">
        <f>C61/100</f>
        <v>0.1026</v>
      </c>
    </row>
    <row r="62" spans="2:4" ht="15" x14ac:dyDescent="0.25">
      <c r="B62" s="33">
        <v>2012</v>
      </c>
      <c r="C62" s="34">
        <v>7.8</v>
      </c>
      <c r="D62" s="34">
        <f t="shared" ref="D62:D69" si="10">C62/100</f>
        <v>7.8E-2</v>
      </c>
    </row>
    <row r="63" spans="2:4" ht="15" x14ac:dyDescent="0.25">
      <c r="B63" s="33">
        <v>2013</v>
      </c>
      <c r="C63" s="34">
        <v>3.93</v>
      </c>
      <c r="D63" s="34">
        <f t="shared" si="10"/>
        <v>3.9300000000000002E-2</v>
      </c>
    </row>
    <row r="64" spans="2:4" ht="15" x14ac:dyDescent="0.25">
      <c r="B64" s="33">
        <v>2014</v>
      </c>
      <c r="C64" s="34">
        <v>10.11</v>
      </c>
      <c r="D64" s="34">
        <f t="shared" si="10"/>
        <v>0.1011</v>
      </c>
    </row>
    <row r="65" spans="2:4" ht="15" x14ac:dyDescent="0.25">
      <c r="B65" s="33">
        <v>2015</v>
      </c>
      <c r="C65" s="34">
        <v>5.58</v>
      </c>
      <c r="D65" s="34">
        <f t="shared" si="10"/>
        <v>5.5800000000000002E-2</v>
      </c>
    </row>
    <row r="66" spans="2:4" ht="15" x14ac:dyDescent="0.25">
      <c r="B66" s="33">
        <v>2016</v>
      </c>
      <c r="C66" s="34">
        <v>3.83</v>
      </c>
      <c r="D66" s="34">
        <f t="shared" si="10"/>
        <v>3.8300000000000001E-2</v>
      </c>
    </row>
    <row r="67" spans="2:4" ht="15" x14ac:dyDescent="0.25">
      <c r="B67" s="33">
        <v>2017</v>
      </c>
      <c r="C67" s="34">
        <v>14.47</v>
      </c>
      <c r="D67" s="34">
        <f t="shared" si="10"/>
        <v>0.1447</v>
      </c>
    </row>
    <row r="68" spans="2:4" ht="15" x14ac:dyDescent="0.25">
      <c r="B68" s="33">
        <v>2018</v>
      </c>
      <c r="C68" s="34">
        <v>23.73</v>
      </c>
      <c r="D68" s="34">
        <f t="shared" si="10"/>
        <v>0.23730000000000001</v>
      </c>
    </row>
    <row r="69" spans="2:4" ht="15" x14ac:dyDescent="0.25">
      <c r="B69" s="33">
        <v>2019</v>
      </c>
      <c r="C69" s="34">
        <v>22.58</v>
      </c>
      <c r="D69" s="34">
        <f t="shared" si="10"/>
        <v>0.22579999999999997</v>
      </c>
    </row>
    <row r="70" spans="2:4" ht="15" x14ac:dyDescent="0.25">
      <c r="B70" s="33">
        <v>2020</v>
      </c>
      <c r="C70" s="50">
        <v>9.11</v>
      </c>
      <c r="D70" s="34">
        <f t="shared" ref="D70" si="11">C70/100</f>
        <v>9.11E-2</v>
      </c>
    </row>
    <row r="71" spans="2:4" ht="15" x14ac:dyDescent="0.25">
      <c r="B71" s="33">
        <v>2021</v>
      </c>
      <c r="C71" s="50">
        <v>27.37</v>
      </c>
      <c r="D71" s="34">
        <f t="shared" ref="D71" si="12">C71/100</f>
        <v>0.2737</v>
      </c>
    </row>
  </sheetData>
  <mergeCells count="1">
    <mergeCell ref="B2:B34"/>
  </mergeCells>
  <pageMargins left="0.75" right="0.75" top="1" bottom="1" header="0.5" footer="0.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19" workbookViewId="0">
      <selection activeCell="F37" sqref="F37"/>
    </sheetView>
  </sheetViews>
  <sheetFormatPr defaultColWidth="9.140625" defaultRowHeight="15" x14ac:dyDescent="0.25"/>
  <cols>
    <col min="1" max="1" width="9.140625" style="46"/>
    <col min="2" max="2" width="16.28515625" style="46" customWidth="1"/>
    <col min="3" max="3" width="16.140625" style="46" customWidth="1"/>
    <col min="4" max="7" width="18.140625" style="46" customWidth="1"/>
    <col min="8" max="8" width="16.42578125" style="38" customWidth="1"/>
    <col min="9" max="16384" width="9.140625" style="38"/>
  </cols>
  <sheetData>
    <row r="1" spans="1:7" x14ac:dyDescent="0.25">
      <c r="A1" s="35" t="s">
        <v>10</v>
      </c>
      <c r="B1" s="36" t="s">
        <v>11</v>
      </c>
      <c r="C1" s="36" t="s">
        <v>12</v>
      </c>
      <c r="D1" s="36" t="s">
        <v>13</v>
      </c>
      <c r="E1" s="36" t="s">
        <v>14</v>
      </c>
      <c r="F1" s="36" t="s">
        <v>15</v>
      </c>
      <c r="G1" s="37" t="s">
        <v>16</v>
      </c>
    </row>
    <row r="2" spans="1:7" x14ac:dyDescent="0.25">
      <c r="A2" s="39">
        <v>1986</v>
      </c>
      <c r="B2" s="40">
        <v>0</v>
      </c>
      <c r="C2" s="41">
        <v>31412</v>
      </c>
      <c r="D2" s="41">
        <v>31777</v>
      </c>
      <c r="E2" s="42">
        <f>IF(ISBLANK('ŞABLON - 2'!$C2)=FALSE,D2-C2,0)</f>
        <v>365</v>
      </c>
      <c r="F2" s="42">
        <v>21.7</v>
      </c>
      <c r="G2" s="40">
        <f>'ŞABLON - 2'!$F2*'ŞABLON - 2'!$B2*'ŞABLON - 2'!$E2/36500</f>
        <v>0</v>
      </c>
    </row>
    <row r="3" spans="1:7" x14ac:dyDescent="0.25">
      <c r="A3" s="43">
        <v>1987</v>
      </c>
      <c r="B3" s="40">
        <f t="shared" ref="B3:B8" si="0">B2+G2</f>
        <v>0</v>
      </c>
      <c r="C3" s="44">
        <f>D2</f>
        <v>31777</v>
      </c>
      <c r="D3" s="44">
        <v>32142</v>
      </c>
      <c r="E3" s="45">
        <f>IF(ISBLANK('ŞABLON - 2'!$C3)=FALSE,D3-C3,0)</f>
        <v>365</v>
      </c>
      <c r="F3" s="45">
        <v>29.1</v>
      </c>
      <c r="G3" s="40">
        <f>(SUM($B$2,G2)*'ŞABLON - 2'!$E3*F3)/365000</f>
        <v>0</v>
      </c>
    </row>
    <row r="4" spans="1:7" x14ac:dyDescent="0.25">
      <c r="A4" s="39">
        <v>1988</v>
      </c>
      <c r="B4" s="40">
        <f t="shared" si="0"/>
        <v>0</v>
      </c>
      <c r="C4" s="41">
        <f>D3+1</f>
        <v>32143</v>
      </c>
      <c r="D4" s="41" t="s">
        <v>17</v>
      </c>
      <c r="E4" s="42">
        <f>IF(ISBLANK('ŞABLON - 2'!$C4)=FALSE,D4-C4,0)</f>
        <v>365</v>
      </c>
      <c r="F4" s="42">
        <v>63.2</v>
      </c>
      <c r="G4" s="40">
        <f>(SUM($B$2,G3)*'ŞABLON - 2'!$E4*F3)/365000</f>
        <v>0</v>
      </c>
    </row>
    <row r="5" spans="1:7" x14ac:dyDescent="0.25">
      <c r="A5" s="43">
        <v>1989</v>
      </c>
      <c r="B5" s="40">
        <f t="shared" si="0"/>
        <v>0</v>
      </c>
      <c r="C5" s="44" t="str">
        <f t="shared" ref="C5:C27" si="1">D4</f>
        <v>31.12.1988</v>
      </c>
      <c r="D5" s="44" t="s">
        <v>18</v>
      </c>
      <c r="E5" s="45">
        <f>IF(ISBLANK('ŞABLON - 2'!$C5)=FALSE,D5-C5,0)</f>
        <v>365</v>
      </c>
      <c r="F5" s="45">
        <v>70.400000000000006</v>
      </c>
      <c r="G5" s="40">
        <f>(SUM($B$2,G4)*'ŞABLON - 2'!$E5*F4)/365000</f>
        <v>0</v>
      </c>
    </row>
    <row r="6" spans="1:7" x14ac:dyDescent="0.25">
      <c r="A6" s="39">
        <v>1990</v>
      </c>
      <c r="B6" s="40">
        <f t="shared" si="0"/>
        <v>0</v>
      </c>
      <c r="C6" s="41" t="str">
        <f t="shared" si="1"/>
        <v>31.12.1989</v>
      </c>
      <c r="D6" s="41" t="s">
        <v>19</v>
      </c>
      <c r="E6" s="42">
        <f>IF(ISBLANK('ŞABLON - 2'!$C6)=FALSE,D6-C6,0)</f>
        <v>365</v>
      </c>
      <c r="F6" s="42">
        <v>55.5</v>
      </c>
      <c r="G6" s="40">
        <f>(SUM($B$2,G5)*'ŞABLON - 2'!$E6*F5)/365000</f>
        <v>0</v>
      </c>
    </row>
    <row r="7" spans="1:7" x14ac:dyDescent="0.25">
      <c r="A7" s="43">
        <v>1991</v>
      </c>
      <c r="B7" s="40">
        <f t="shared" si="0"/>
        <v>0</v>
      </c>
      <c r="C7" s="44" t="str">
        <f t="shared" si="1"/>
        <v>31.12.1990</v>
      </c>
      <c r="D7" s="44" t="s">
        <v>20</v>
      </c>
      <c r="E7" s="45">
        <f>IF(ISBLANK('ŞABLON - 2'!$C7)=FALSE,D7-C7,0)</f>
        <v>365</v>
      </c>
      <c r="F7" s="45">
        <v>54.1</v>
      </c>
      <c r="G7" s="40">
        <f>'ŞABLON - 2'!$F7*'ŞABLON - 2'!$B7*'ŞABLON - 2'!$E7/36500</f>
        <v>0</v>
      </c>
    </row>
    <row r="8" spans="1:7" x14ac:dyDescent="0.25">
      <c r="A8" s="39">
        <v>1992</v>
      </c>
      <c r="B8" s="40">
        <f t="shared" si="0"/>
        <v>0</v>
      </c>
      <c r="C8" s="41">
        <f>D7+1</f>
        <v>33604</v>
      </c>
      <c r="D8" s="41" t="s">
        <v>21</v>
      </c>
      <c r="E8" s="42">
        <f>IF(ISBLANK('ŞABLON - 2'!$C8)=FALSE,D8-C8,0)</f>
        <v>365</v>
      </c>
      <c r="F8" s="42">
        <v>61.5</v>
      </c>
      <c r="G8" s="40">
        <f>'ŞABLON - 2'!$F8*'ŞABLON - 2'!$B8*'ŞABLON - 2'!$E8/36500</f>
        <v>0</v>
      </c>
    </row>
    <row r="9" spans="1:7" x14ac:dyDescent="0.25">
      <c r="A9" s="43">
        <v>1993</v>
      </c>
      <c r="B9" s="40">
        <f>B8+G8</f>
        <v>0</v>
      </c>
      <c r="C9" s="44" t="str">
        <f t="shared" si="1"/>
        <v>31.12.1992</v>
      </c>
      <c r="D9" s="44" t="s">
        <v>22</v>
      </c>
      <c r="E9" s="45">
        <f>IF(ISBLANK('ŞABLON - 2'!$C9)=FALSE,D9-C9,0)</f>
        <v>365</v>
      </c>
      <c r="F9" s="45">
        <v>58.4</v>
      </c>
      <c r="G9" s="40">
        <f>'ŞABLON - 2'!$F9*'ŞABLON - 2'!$B9*'ŞABLON - 2'!$E9/36500</f>
        <v>0</v>
      </c>
    </row>
    <row r="10" spans="1:7" x14ac:dyDescent="0.25">
      <c r="A10" s="39">
        <v>1994</v>
      </c>
      <c r="B10" s="40">
        <f t="shared" ref="B10:B34" si="2">B9+G9</f>
        <v>0</v>
      </c>
      <c r="C10" s="41" t="str">
        <f t="shared" si="1"/>
        <v>31.12.1993</v>
      </c>
      <c r="D10" s="41" t="s">
        <v>23</v>
      </c>
      <c r="E10" s="42">
        <f>IF(ISBLANK('ŞABLON - 2'!$C10)=FALSE,D10-C10,0)</f>
        <v>365</v>
      </c>
      <c r="F10" s="42">
        <v>107.6</v>
      </c>
      <c r="G10" s="40">
        <f>'ŞABLON - 2'!$F10*'ŞABLON - 2'!$B10*'ŞABLON - 2'!$E10/36500</f>
        <v>0</v>
      </c>
    </row>
    <row r="11" spans="1:7" x14ac:dyDescent="0.25">
      <c r="A11" s="43">
        <v>1995</v>
      </c>
      <c r="B11" s="40">
        <f t="shared" si="2"/>
        <v>0</v>
      </c>
      <c r="C11" s="44" t="str">
        <f t="shared" si="1"/>
        <v>31.12.1994</v>
      </c>
      <c r="D11" s="44" t="s">
        <v>24</v>
      </c>
      <c r="E11" s="45">
        <f>IF(ISBLANK('ŞABLON - 2'!$C11)=FALSE,D11-C11,0)</f>
        <v>365</v>
      </c>
      <c r="F11" s="45">
        <v>99.5</v>
      </c>
      <c r="G11" s="40">
        <f>'ŞABLON - 2'!$F11*'ŞABLON - 2'!$B11*'ŞABLON - 2'!$E11/36500</f>
        <v>0</v>
      </c>
    </row>
    <row r="12" spans="1:7" x14ac:dyDescent="0.25">
      <c r="A12" s="39">
        <v>1996</v>
      </c>
      <c r="B12" s="40">
        <f t="shared" si="2"/>
        <v>0</v>
      </c>
      <c r="C12" s="41">
        <f>D11+1</f>
        <v>35065</v>
      </c>
      <c r="D12" s="41" t="s">
        <v>25</v>
      </c>
      <c r="E12" s="42">
        <f>IF(ISBLANK('ŞABLON - 2'!$C12)=FALSE,D12-C12,0)</f>
        <v>365</v>
      </c>
      <c r="F12" s="42">
        <v>72.8</v>
      </c>
      <c r="G12" s="40">
        <f>'ŞABLON - 2'!$F12*'ŞABLON - 2'!$B12*'ŞABLON - 2'!$E12/36500</f>
        <v>0</v>
      </c>
    </row>
    <row r="13" spans="1:7" x14ac:dyDescent="0.25">
      <c r="A13" s="43">
        <v>1997</v>
      </c>
      <c r="B13" s="40">
        <f t="shared" si="2"/>
        <v>0</v>
      </c>
      <c r="C13" s="44" t="str">
        <f>D12</f>
        <v>31.12.1996</v>
      </c>
      <c r="D13" s="44" t="s">
        <v>26</v>
      </c>
      <c r="E13" s="45">
        <f>IF(ISBLANK('ŞABLON - 2'!$C13)=FALSE,D13-C13,0)</f>
        <v>365</v>
      </c>
      <c r="F13" s="45">
        <v>80.400000000000006</v>
      </c>
      <c r="G13" s="40">
        <f>'ŞABLON - 2'!$F13*'ŞABLON - 2'!$B13*'ŞABLON - 2'!$E13/36500</f>
        <v>0</v>
      </c>
    </row>
    <row r="14" spans="1:7" x14ac:dyDescent="0.25">
      <c r="A14" s="39">
        <v>1998</v>
      </c>
      <c r="B14" s="40">
        <f t="shared" si="2"/>
        <v>0</v>
      </c>
      <c r="C14" s="41" t="str">
        <f>D13</f>
        <v>31.12.1997</v>
      </c>
      <c r="D14" s="41" t="s">
        <v>27</v>
      </c>
      <c r="E14" s="42">
        <f>IF(ISBLANK('ŞABLON - 2'!$C14)=FALSE,D14-C14,0)</f>
        <v>365</v>
      </c>
      <c r="F14" s="42">
        <v>77.8</v>
      </c>
      <c r="G14" s="40">
        <f>'ŞABLON - 2'!$F14*'ŞABLON - 2'!$B14*'ŞABLON - 2'!$E14/36500</f>
        <v>0</v>
      </c>
    </row>
    <row r="15" spans="1:7" x14ac:dyDescent="0.25">
      <c r="A15" s="43">
        <v>1999</v>
      </c>
      <c r="B15" s="40">
        <f t="shared" si="2"/>
        <v>0</v>
      </c>
      <c r="C15" s="44" t="str">
        <f>D14</f>
        <v>31.12.1998</v>
      </c>
      <c r="D15" s="44" t="s">
        <v>28</v>
      </c>
      <c r="E15" s="45">
        <f>IF(ISBLANK('ŞABLON - 2'!$C15)=FALSE,D15-C15,0)</f>
        <v>365</v>
      </c>
      <c r="F15" s="45">
        <v>52.1</v>
      </c>
      <c r="G15" s="40">
        <f>'ŞABLON - 2'!$F15*'ŞABLON - 2'!$B15*'ŞABLON - 2'!$E15/36500</f>
        <v>0</v>
      </c>
    </row>
    <row r="16" spans="1:7" x14ac:dyDescent="0.25">
      <c r="A16" s="39">
        <v>2000</v>
      </c>
      <c r="B16" s="40">
        <f t="shared" si="2"/>
        <v>0</v>
      </c>
      <c r="C16" s="41">
        <f>D15+1</f>
        <v>36526</v>
      </c>
      <c r="D16" s="41" t="s">
        <v>29</v>
      </c>
      <c r="E16" s="42">
        <f>IF(ISBLANK('ŞABLON - 2'!$C16)=FALSE,D16-C16,0)</f>
        <v>365</v>
      </c>
      <c r="F16" s="42">
        <v>56</v>
      </c>
      <c r="G16" s="40">
        <f>'ŞABLON - 2'!$F16*'ŞABLON - 2'!$B16*'ŞABLON - 2'!$E16/36500</f>
        <v>0</v>
      </c>
    </row>
    <row r="17" spans="1:7" x14ac:dyDescent="0.25">
      <c r="A17" s="43">
        <v>2001</v>
      </c>
      <c r="B17" s="40">
        <f t="shared" si="2"/>
        <v>0</v>
      </c>
      <c r="C17" s="44" t="str">
        <f>D16</f>
        <v>31.12.2000</v>
      </c>
      <c r="D17" s="44" t="s">
        <v>30</v>
      </c>
      <c r="E17" s="45">
        <f>IF(ISBLANK('ŞABLON - 2'!$C17)=FALSE,D17-C17,0)</f>
        <v>365</v>
      </c>
      <c r="F17" s="45">
        <v>53.2</v>
      </c>
      <c r="G17" s="40">
        <f>'ŞABLON - 2'!$F17*'ŞABLON - 2'!$B17*'ŞABLON - 2'!$E17/36500</f>
        <v>0</v>
      </c>
    </row>
    <row r="18" spans="1:7" x14ac:dyDescent="0.25">
      <c r="A18" s="39">
        <v>2002</v>
      </c>
      <c r="B18" s="40">
        <f t="shared" si="2"/>
        <v>0</v>
      </c>
      <c r="C18" s="41" t="str">
        <f>D17</f>
        <v>31.12.2001</v>
      </c>
      <c r="D18" s="41" t="s">
        <v>31</v>
      </c>
      <c r="E18" s="42">
        <f>IF(ISBLANK('ŞABLON - 2'!$C18)=FALSE,D18-C18,0)</f>
        <v>365</v>
      </c>
      <c r="F18" s="42">
        <v>59</v>
      </c>
      <c r="G18" s="40">
        <f>'ŞABLON - 2'!$F18*'ŞABLON - 2'!$B18*'ŞABLON - 2'!$E18/36500</f>
        <v>0</v>
      </c>
    </row>
    <row r="19" spans="1:7" x14ac:dyDescent="0.25">
      <c r="A19" s="43">
        <v>2003</v>
      </c>
      <c r="B19" s="40">
        <f t="shared" si="2"/>
        <v>0</v>
      </c>
      <c r="C19" s="44" t="str">
        <f t="shared" si="1"/>
        <v>31.12.2002</v>
      </c>
      <c r="D19" s="44" t="s">
        <v>32</v>
      </c>
      <c r="E19" s="45">
        <f>IF(ISBLANK('ŞABLON - 2'!$C19)=FALSE,D19-C19,0)</f>
        <v>365</v>
      </c>
      <c r="F19" s="45">
        <v>28.5</v>
      </c>
      <c r="G19" s="40">
        <f>'ŞABLON - 2'!$F19*'ŞABLON - 2'!$B19*'ŞABLON - 2'!$E19/36500</f>
        <v>0</v>
      </c>
    </row>
    <row r="20" spans="1:7" x14ac:dyDescent="0.25">
      <c r="A20" s="39">
        <v>2004</v>
      </c>
      <c r="B20" s="40">
        <f t="shared" si="2"/>
        <v>0</v>
      </c>
      <c r="C20" s="41">
        <f>D19+1</f>
        <v>37987</v>
      </c>
      <c r="D20" s="41" t="s">
        <v>33</v>
      </c>
      <c r="E20" s="42">
        <f>IF(ISBLANK('ŞABLON - 2'!$C20)=FALSE,D20-C20,0)</f>
        <v>365</v>
      </c>
      <c r="F20" s="42">
        <v>11.2</v>
      </c>
      <c r="G20" s="40">
        <f>'ŞABLON - 2'!$F20*'ŞABLON - 2'!$B20*'ŞABLON - 2'!$E20/36500</f>
        <v>0</v>
      </c>
    </row>
    <row r="21" spans="1:7" x14ac:dyDescent="0.25">
      <c r="A21" s="43">
        <v>2005</v>
      </c>
      <c r="B21" s="40">
        <f t="shared" si="2"/>
        <v>0</v>
      </c>
      <c r="C21" s="44" t="str">
        <f t="shared" si="1"/>
        <v>31.12.2004</v>
      </c>
      <c r="D21" s="44" t="s">
        <v>34</v>
      </c>
      <c r="E21" s="45">
        <f>IF(ISBLANK('ŞABLON - 2'!$C21)=FALSE,D21-C21,0)</f>
        <v>365</v>
      </c>
      <c r="F21" s="45">
        <v>9.8000000000000007</v>
      </c>
      <c r="G21" s="40">
        <f>'ŞABLON - 2'!$F21*'ŞABLON - 2'!$B21*'ŞABLON - 2'!$E21/36500</f>
        <v>0</v>
      </c>
    </row>
    <row r="22" spans="1:7" x14ac:dyDescent="0.25">
      <c r="A22" s="39">
        <v>2006</v>
      </c>
      <c r="B22" s="40">
        <f t="shared" si="2"/>
        <v>0</v>
      </c>
      <c r="C22" s="41" t="str">
        <f t="shared" si="1"/>
        <v>31.12.2005</v>
      </c>
      <c r="D22" s="41" t="s">
        <v>35</v>
      </c>
      <c r="E22" s="42">
        <f>IF(ISBLANK('ŞABLON - 2'!$C22)=FALSE,D22-C22,0)</f>
        <v>365</v>
      </c>
      <c r="F22" s="42">
        <v>7.8</v>
      </c>
      <c r="G22" s="40">
        <f>'ŞABLON - 2'!$F22*'ŞABLON - 2'!$B22*'ŞABLON - 2'!$E22/36500</f>
        <v>0</v>
      </c>
    </row>
    <row r="23" spans="1:7" x14ac:dyDescent="0.25">
      <c r="A23" s="43">
        <v>2007</v>
      </c>
      <c r="B23" s="40">
        <f t="shared" si="2"/>
        <v>0</v>
      </c>
      <c r="C23" s="44" t="str">
        <f t="shared" si="1"/>
        <v>31.12.2006</v>
      </c>
      <c r="D23" s="44" t="s">
        <v>36</v>
      </c>
      <c r="E23" s="45">
        <f>IF(ISBLANK('ŞABLON - 2'!$C23)=FALSE,D23-C23,0)</f>
        <v>365</v>
      </c>
      <c r="F23" s="45">
        <v>7.2</v>
      </c>
      <c r="G23" s="40">
        <f>'ŞABLON - 2'!$F23*'ŞABLON - 2'!$B23*'ŞABLON - 2'!$E23/36500</f>
        <v>0</v>
      </c>
    </row>
    <row r="24" spans="1:7" x14ac:dyDescent="0.25">
      <c r="A24" s="39">
        <v>2008</v>
      </c>
      <c r="B24" s="40">
        <f t="shared" si="2"/>
        <v>0</v>
      </c>
      <c r="C24" s="41">
        <f>D23+1</f>
        <v>39448</v>
      </c>
      <c r="D24" s="41" t="s">
        <v>37</v>
      </c>
      <c r="E24" s="42">
        <f>IF(ISBLANK('ŞABLON - 2'!$C24)=FALSE,D24-C24,0)</f>
        <v>365</v>
      </c>
      <c r="F24" s="42">
        <v>12</v>
      </c>
      <c r="G24" s="40">
        <f>'ŞABLON - 2'!$F24*'ŞABLON - 2'!$B24*'ŞABLON - 2'!$E24/36500</f>
        <v>0</v>
      </c>
    </row>
    <row r="25" spans="1:7" x14ac:dyDescent="0.25">
      <c r="A25" s="43">
        <v>2009</v>
      </c>
      <c r="B25" s="40">
        <f t="shared" si="2"/>
        <v>0</v>
      </c>
      <c r="C25" s="44" t="str">
        <f>D24</f>
        <v>31.12.2008</v>
      </c>
      <c r="D25" s="44" t="s">
        <v>38</v>
      </c>
      <c r="E25" s="45">
        <f>IF(ISBLANK('ŞABLON - 2'!$C25)=FALSE,D25-C25,0)</f>
        <v>365</v>
      </c>
      <c r="F25" s="45">
        <v>2.2000000000000002</v>
      </c>
      <c r="G25" s="40">
        <f>'ŞABLON - 2'!$F25*'ŞABLON - 2'!$B25*'ŞABLON - 2'!$E25/36500</f>
        <v>0</v>
      </c>
    </row>
    <row r="26" spans="1:7" x14ac:dyDescent="0.25">
      <c r="A26" s="39">
        <v>2010</v>
      </c>
      <c r="B26" s="40">
        <f t="shared" si="2"/>
        <v>0</v>
      </c>
      <c r="C26" s="41">
        <v>40194</v>
      </c>
      <c r="D26" s="41" t="s">
        <v>39</v>
      </c>
      <c r="E26" s="42">
        <v>365</v>
      </c>
      <c r="F26" s="42">
        <v>7.7</v>
      </c>
      <c r="G26" s="40">
        <f>'ŞABLON - 2'!$F26*'ŞABLON - 2'!$B26*'ŞABLON - 2'!$E26/36500</f>
        <v>0</v>
      </c>
    </row>
    <row r="27" spans="1:7" x14ac:dyDescent="0.25">
      <c r="A27" s="43">
        <v>2011</v>
      </c>
      <c r="B27" s="40">
        <f t="shared" si="2"/>
        <v>0</v>
      </c>
      <c r="C27" s="44" t="str">
        <f t="shared" si="1"/>
        <v>31.12.2010</v>
      </c>
      <c r="D27" s="44" t="s">
        <v>40</v>
      </c>
      <c r="E27" s="45">
        <f>IF(ISBLANK('ŞABLON - 2'!$C27)=FALSE,D27-C27,0)</f>
        <v>365</v>
      </c>
      <c r="F27" s="45">
        <v>10.26</v>
      </c>
      <c r="G27" s="40">
        <f>'ŞABLON - 2'!$F27*'ŞABLON - 2'!$B27*'ŞABLON - 2'!$E27/36500</f>
        <v>0</v>
      </c>
    </row>
    <row r="28" spans="1:7" x14ac:dyDescent="0.25">
      <c r="A28" s="39">
        <v>2012</v>
      </c>
      <c r="B28" s="40">
        <f t="shared" si="2"/>
        <v>0</v>
      </c>
      <c r="C28" s="41">
        <f>D27+1</f>
        <v>40909</v>
      </c>
      <c r="D28" s="41" t="s">
        <v>41</v>
      </c>
      <c r="E28" s="42">
        <f>IF(ISBLANK('ŞABLON - 2'!$C28)=FALSE,D28-C28,0)</f>
        <v>365</v>
      </c>
      <c r="F28" s="42">
        <v>7.8</v>
      </c>
      <c r="G28" s="40">
        <f>'ŞABLON - 2'!$F28*'ŞABLON - 2'!$B28*'ŞABLON - 2'!$E28/36500</f>
        <v>0</v>
      </c>
    </row>
    <row r="29" spans="1:7" x14ac:dyDescent="0.25">
      <c r="A29" s="43">
        <v>2013</v>
      </c>
      <c r="B29" s="40">
        <f t="shared" si="2"/>
        <v>0</v>
      </c>
      <c r="C29" s="44" t="str">
        <f>D28</f>
        <v>31.12.2012</v>
      </c>
      <c r="D29" s="44" t="s">
        <v>42</v>
      </c>
      <c r="E29" s="45">
        <f>IF(ISBLANK('ŞABLON - 2'!$C29)=FALSE,D29-C29,0)</f>
        <v>365</v>
      </c>
      <c r="F29" s="45">
        <v>3.93</v>
      </c>
      <c r="G29" s="40">
        <f>'ŞABLON - 2'!$F29*'ŞABLON - 2'!$B29*'ŞABLON - 2'!$E29/36500</f>
        <v>0</v>
      </c>
    </row>
    <row r="30" spans="1:7" x14ac:dyDescent="0.25">
      <c r="A30" s="39">
        <v>2014</v>
      </c>
      <c r="B30" s="40">
        <f t="shared" si="2"/>
        <v>0</v>
      </c>
      <c r="C30" s="41" t="str">
        <f t="shared" ref="C30:C37" si="3">D29</f>
        <v>31.12.2013</v>
      </c>
      <c r="D30" s="41" t="s">
        <v>43</v>
      </c>
      <c r="E30" s="42">
        <f>IF(ISBLANK('ŞABLON - 2'!$C30)=FALSE,D30-C30,0)</f>
        <v>365</v>
      </c>
      <c r="F30" s="42">
        <v>10.11</v>
      </c>
      <c r="G30" s="40">
        <f>'ŞABLON - 2'!$F30*'ŞABLON - 2'!$B30*'ŞABLON - 2'!$E30/36500</f>
        <v>0</v>
      </c>
    </row>
    <row r="31" spans="1:7" x14ac:dyDescent="0.25">
      <c r="A31" s="43">
        <v>2015</v>
      </c>
      <c r="B31" s="40">
        <f t="shared" si="2"/>
        <v>0</v>
      </c>
      <c r="C31" s="44" t="str">
        <f t="shared" si="3"/>
        <v>31.12.2014</v>
      </c>
      <c r="D31" s="44" t="s">
        <v>44</v>
      </c>
      <c r="E31" s="45">
        <f>IF(ISBLANK('ŞABLON - 2'!$C31)=FALSE,D31-C31,0)</f>
        <v>365</v>
      </c>
      <c r="F31" s="45">
        <v>5.58</v>
      </c>
      <c r="G31" s="40">
        <f>'ŞABLON - 2'!$F31*'ŞABLON - 2'!$B31*'ŞABLON - 2'!$E31/36500</f>
        <v>0</v>
      </c>
    </row>
    <row r="32" spans="1:7" x14ac:dyDescent="0.25">
      <c r="A32" s="39">
        <v>2016</v>
      </c>
      <c r="B32" s="40">
        <f t="shared" si="2"/>
        <v>0</v>
      </c>
      <c r="C32" s="41">
        <v>42370</v>
      </c>
      <c r="D32" s="41" t="s">
        <v>45</v>
      </c>
      <c r="E32" s="42">
        <f>IF(ISBLANK('ŞABLON - 2'!$C32)=FALSE,D32-C32,0)</f>
        <v>365</v>
      </c>
      <c r="F32" s="42">
        <v>3.83</v>
      </c>
      <c r="G32" s="40">
        <f>'ŞABLON - 2'!$F32*'ŞABLON - 2'!$B32*'ŞABLON - 2'!$E32/36500</f>
        <v>0</v>
      </c>
    </row>
    <row r="33" spans="1:8" x14ac:dyDescent="0.25">
      <c r="A33" s="43">
        <v>2017</v>
      </c>
      <c r="B33" s="40">
        <f t="shared" si="2"/>
        <v>0</v>
      </c>
      <c r="C33" s="44" t="str">
        <f t="shared" si="3"/>
        <v>31.12.2016</v>
      </c>
      <c r="D33" s="44" t="s">
        <v>46</v>
      </c>
      <c r="E33" s="45">
        <f>IF(ISBLANK('ŞABLON - 2'!$C33)=FALSE,D33-C33,0)</f>
        <v>365</v>
      </c>
      <c r="F33" s="45">
        <v>14.47</v>
      </c>
      <c r="G33" s="40">
        <f>'ŞABLON - 2'!$F33*'ŞABLON - 2'!$B33*'ŞABLON - 2'!$E33/36500</f>
        <v>0</v>
      </c>
    </row>
    <row r="34" spans="1:8" x14ac:dyDescent="0.25">
      <c r="A34" s="39">
        <v>2018</v>
      </c>
      <c r="B34" s="40">
        <f t="shared" si="2"/>
        <v>0</v>
      </c>
      <c r="C34" s="41" t="str">
        <f t="shared" si="3"/>
        <v>31.12.2017</v>
      </c>
      <c r="D34" s="41">
        <v>43465</v>
      </c>
      <c r="E34" s="42">
        <f>IF(ISBLANK('ŞABLON - 2'!$C34)=FALSE,D34-C34,0)</f>
        <v>365</v>
      </c>
      <c r="F34" s="42">
        <v>23.73</v>
      </c>
      <c r="G34" s="40">
        <f>'ŞABLON - 2'!$F34*'ŞABLON - 2'!$B34*'ŞABLON - 2'!$E34/36500</f>
        <v>0</v>
      </c>
    </row>
    <row r="35" spans="1:8" x14ac:dyDescent="0.25">
      <c r="A35" s="43">
        <v>2019</v>
      </c>
      <c r="B35" s="40">
        <v>1</v>
      </c>
      <c r="C35" s="41">
        <v>43555</v>
      </c>
      <c r="D35" s="44">
        <v>43830</v>
      </c>
      <c r="E35" s="45">
        <f>IF(ISBLANK('ŞABLON - 2'!$C35)=FALSE,D35-C35,0)</f>
        <v>275</v>
      </c>
      <c r="F35" s="45">
        <v>22.58</v>
      </c>
      <c r="G35" s="40">
        <f>'ŞABLON - 2'!$F35*'ŞABLON - 2'!$B35*'ŞABLON - 2'!$E35/36500</f>
        <v>0.17012328767123286</v>
      </c>
    </row>
    <row r="36" spans="1:8" x14ac:dyDescent="0.25">
      <c r="A36" s="39">
        <v>2020</v>
      </c>
      <c r="B36" s="40">
        <f t="shared" ref="B36" si="4">B35+G35</f>
        <v>1.1701232876712329</v>
      </c>
      <c r="C36" s="41">
        <f t="shared" si="3"/>
        <v>43830</v>
      </c>
      <c r="D36" s="44">
        <v>44196</v>
      </c>
      <c r="E36" s="42">
        <f>IF(ISBLANK('ŞABLON - 2'!$C36)=FALSE,D36-C36,0)</f>
        <v>366</v>
      </c>
      <c r="F36" s="49">
        <v>9.11</v>
      </c>
      <c r="G36" s="40">
        <f>'ŞABLON - 2'!$F36*'ŞABLON - 2'!$B36*'ŞABLON - 2'!$E36/36500</f>
        <v>0.10689028145618314</v>
      </c>
    </row>
    <row r="37" spans="1:8" x14ac:dyDescent="0.25">
      <c r="A37" s="43">
        <v>2021</v>
      </c>
      <c r="B37" s="40">
        <f t="shared" ref="B37" si="5">B36+G36</f>
        <v>1.277013569127416</v>
      </c>
      <c r="C37" s="41">
        <f t="shared" si="3"/>
        <v>44196</v>
      </c>
      <c r="D37" s="44">
        <f ca="1">TODAY()</f>
        <v>44490</v>
      </c>
      <c r="E37" s="45">
        <f ca="1">IF(ISBLANK('ŞABLON - 2'!$C37)=FALSE,D37-C37,0)</f>
        <v>294</v>
      </c>
      <c r="F37" s="45">
        <v>27.37</v>
      </c>
      <c r="G37" s="40">
        <f ca="1">'ŞABLON - 2'!$F37*'ŞABLON - 2'!$B37*'ŞABLON - 2'!$E37/36500</f>
        <v>0.2815300615830989</v>
      </c>
    </row>
    <row r="38" spans="1:8" x14ac:dyDescent="0.25">
      <c r="G38" s="47">
        <f ca="1">SUM(G2:G37)</f>
        <v>0.55854363071051494</v>
      </c>
      <c r="H38" s="4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ŞABLON - 1</vt:lpstr>
      <vt:lpstr>ŞABLON - 2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Ilker OZMUS</cp:lastModifiedBy>
  <dcterms:created xsi:type="dcterms:W3CDTF">2019-03-28T08:25:49Z</dcterms:created>
  <dcterms:modified xsi:type="dcterms:W3CDTF">2021-10-21T08:20:48Z</dcterms:modified>
</cp:coreProperties>
</file>